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mc:AlternateContent xmlns:mc="http://schemas.openxmlformats.org/markup-compatibility/2006">
    <mc:Choice Requires="x15">
      <x15ac:absPath xmlns:x15ac="http://schemas.microsoft.com/office/spreadsheetml/2010/11/ac" url="\\192.168.2.238\share\12公会計：新地方公会計\通知・照会\R7\12 令和６年度財政状況資料集の作成について\"/>
    </mc:Choice>
  </mc:AlternateContent>
  <xr:revisionPtr revIDLastSave="0" documentId="13_ncr:1_{30DB99CD-6A36-41BC-A8C2-38DFA3B742E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CO35" i="10"/>
  <c r="BE35" i="10"/>
  <c r="CO34" i="10"/>
  <c r="BW34" i="10"/>
  <c r="BW35" i="10" s="1"/>
  <c r="BW36" i="10" s="1"/>
  <c r="BW37" i="10" s="1"/>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<sst xmlns="http://schemas.openxmlformats.org/spreadsheetml/2006/main" count="1007" uniqueCount="560">
  <si>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</si>
  <si>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</si>
  <si>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</si>
  <si>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</si>
  <si>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</si>
  <si>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</si>
  <si>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</si>
  <si>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</si>
  <si>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</si>
  <si>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</si>
  <si>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</si>
  <si>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</si>
  <si>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</si>
  <si>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</si>
  <si>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</si>
  <si>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</si>
  <si>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</si>
  <si>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</si>
  <si>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</si>
  <si>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</si>
  <si>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</si>
  <si>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</si>
  <si>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</si>
  <si>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</si>
  <si>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</si>
  <si>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</si>
  <si>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</si>
  <si>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</si>
  <si>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</si>
  <si>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</si>
  <si>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</si>
  <si>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</si>
  <si>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</si>
  <si>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</si>
  <si>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</si>
  <si>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</si>
  <si>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</si>
  <si>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</si>
  <si>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</si>
  <si>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</si>
  <si>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</si>
  <si>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</si>
  <si>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</si>
  <si>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</si>
  <si>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</si>
  <si>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</si>
  <si>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</si>
  <si>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</si>
  <si>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</si>
  <si>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</si>
  <si>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</si>
  <si>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</si>
  <si>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</si>
  <si>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</si>
  <si>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</si>
  <si>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</si>
  <si>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</si>
  <si>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</si>
  <si>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</si>
  <si>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</si>
  <si>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</si>
  <si>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</si>
  <si>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</si>
  <si>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</si>
  <si>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</si>
  <si>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</si>
  <si>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</si>
  <si>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</si>
  <si>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</si>
  <si>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</si>
  <si>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</si>
  <si>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</si>
  <si>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</si>
  <si>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</si>
  <si>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</si>
  <si>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</si>
  <si>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</si>
  <si>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</si>
  <si>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</si>
  <si>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</si>
  <si>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</si>
  <si>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</si>
  <si>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</si>
  <si>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</si>
  <si>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</si>
  <si>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</si>
  <si>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</si>
  <si>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</si>
  <si>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</si>
  <si>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</si>
  <si>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</si>
  <si>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</si>
  <si>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</si>
  <si>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</si>
  <si>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</si>
  <si>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</si>
  <si>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</si>
  <si>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</si>
  <si>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</si>
  <si>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</si>
  <si>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</si>
  <si>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</si>
  <si>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</si>
  <si>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</si>
  <si>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</si>
  <si>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</si>
  <si>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</si>
  <si>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</si>
  <si>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</si>
  <si>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</si>
  <si>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</si>
  <si>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</si>
  <si>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</si>
  <si>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</si>
  <si>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</si>
  <si>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</si>
  <si>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</si>
  <si>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</si>
  <si>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</si>
  <si>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</si>
  <si>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</si>
  <si>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</si>
  <si>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</si>
  <si>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</si>
  <si>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</si>
  <si>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</si>
  <si>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</si>
  <si>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</si>
  <si>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</si>
  <si>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</si>
  <si>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</si>
  <si>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</si>
  <si>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</si>
  <si>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</si>
  <si>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</si>
  <si>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</si>
  <si>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</si>
  <si>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</si>
  <si>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</si>
  <si>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</si>
  <si>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</si>
  <si>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</si>
  <si>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</si>
  <si>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</si>
  <si>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</si>
  <si>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</si>
  <si>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</si>
  <si>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</si>
  <si>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</si>
  <si>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</si>
  <si>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</si>
  <si>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</si>
  <si>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</si>
  <si>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</si>
  <si>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</si>
  <si>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</si>
  <si>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</si>
  <si>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</si>
  <si>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</si>
  <si>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</si>
  <si>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</si>
  <si>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</si>
  <si>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</si>
  <si>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</si>
  <si>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</si>
  <si>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</si>
  <si>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</si>
  <si>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</si>
  <si>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</si>
  <si>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</si>
  <si>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</si>
  <si>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</si>
  <si>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</si>
  <si>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</si>
  <si>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</si>
  <si>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</si>
  <si>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</si>
  <si>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</si>
  <si>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</si>
  <si>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</si>
  <si>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</si>
  <si>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</si>
  <si>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</si>
  <si>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</si>
  <si>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</si>
  <si>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</si>
  <si>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</si>
  <si>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</si>
  <si>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</si>
  <si>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</si>
  <si>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</si>
  <si>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</si>
  <si>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</si>
  <si>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</si>
  <si>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</si>
  <si>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</si>
  <si>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</si>
  <si>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</si>
  <si>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</si>
  <si>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</si>
  <si>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</si>
  <si>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</si>
  <si>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熊本県荒尾市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</si>
  <si>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</si>
  <si>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</si>
  <si>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</si>
  <si>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</si>
  <si>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</si>
  <si>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</si>
  <si>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</si>
  <si>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</si>
  <si>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</si>
  <si>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</si>
  <si>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</si>
  <si>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</si>
  <si>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</si>
  <si>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</si>
  <si>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</si>
  <si>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</si>
  <si>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</si>
  <si>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</si>
  <si>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</si>
  <si>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</si>
  <si>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</si>
  <si>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</si>
  <si>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</si>
  <si>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</si>
  <si>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</si>
  <si>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</si>
  <si>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</si>
  <si>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</si>
  <si>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</si>
  <si>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</si>
  <si>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</si>
  <si>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</si>
  <si>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</si>
  <si>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</si>
  <si>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</si>
  <si>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</si>
  <si>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</si>
  <si>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</si>
  <si>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</si>
  <si>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</si>
  <si>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</si>
  <si>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</si>
  <si>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</si>
  <si>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</si>
  <si>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</si>
  <si>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</si>
  <si>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</si>
  <si>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</si>
  <si>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</si>
  <si>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</si>
  <si>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</si>
  <si>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</si>
  <si>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</si>
  <si>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</si>
  <si>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</si>
  <si>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</si>
  <si>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</si>
  <si>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</si>
  <si>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</si>
  <si>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</si>
  <si>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</si>
  <si>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</si>
  <si>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</si>
  <si>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</si>
  <si>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</si>
  <si>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</si>
  <si>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</si>
  <si>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</si>
  <si>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</si>
  <si>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</si>
  <si>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</si>
  <si>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</si>
  <si>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</si>
  <si>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</si>
  <si>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</si>
  <si>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</si>
  <si>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</si>
  <si>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</si>
  <si>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</si>
  <si>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</si>
  <si>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</si>
  <si>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</si>
  <si>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</si>
  <si>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</si>
  <si>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</si>
  <si>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</si>
  <si>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</si>
  <si>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</si>
  <si>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</si>
  <si>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</si>
  <si>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</si>
  <si>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</si>
  <si>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</si>
  <si>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</si>
  <si>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</si>
  <si>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</si>
  <si>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</si>
  <si>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</si>
  <si>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</si>
  <si>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</si>
  <si>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</si>
  <si>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</si>
  <si>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</si>
  <si>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</si>
  <si>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</si>
  <si>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</si>
  <si>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</si>
  <si>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</si>
  <si>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</si>
  <si>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</si>
  <si>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</si>
  <si>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</si>
  <si>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</si>
  <si>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</si>
  <si>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</si>
  <si>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</si>
  <si>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</si>
  <si>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</si>
  <si>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</si>
  <si>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</si>
  <si>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</si>
  <si>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</si>
  <si>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</si>
  <si>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</si>
  <si>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</si>
  <si>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</si>
  <si>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</si>
  <si>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</si>
  <si>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</si>
  <si>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</si>
  <si>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</si>
  <si>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</si>
  <si>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</si>
  <si>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</si>
  <si>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</si>
  <si>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</si>
  <si>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</si>
  <si>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</si>
  <si>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</si>
  <si>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</si>
  <si>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</si>
  <si>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</si>
  <si>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</si>
  <si>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</si>
  <si>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</si>
  <si>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</si>
  <si>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</si>
  <si>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</si>
  <si>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</si>
  <si>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</si>
  <si>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熊本県荒尾市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</si>
  <si>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</si>
  <si>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</si>
  <si>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</si>
  <si>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</si>
  <si>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</si>
  <si>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</si>
  <si>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</si>
  <si>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</si>
  <si>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</si>
  <si>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</si>
  <si>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</si>
  <si>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</si>
  <si>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</si>
  <si>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</si>
  <si>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</si>
  <si>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</si>
  <si>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</si>
  <si>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</si>
  <si>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</si>
  <si>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</si>
  <si>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南新地土地区画整理事業特別会計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</si>
  <si>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</si>
  <si>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</si>
  <si>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</si>
  <si>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</si>
  <si>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</si>
  <si>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</si>
  <si>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</si>
  <si>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</si>
  <si>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</si>
  <si>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</si>
  <si>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</si>
  <si>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</si>
  <si>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</si>
  <si>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荒尾市国民健康保険特別会計</t>
    <phoneticPr fontId="5"/>
  </si>
  <si>
    <t>荒尾市介護保険特別会計（保険勘定）</t>
    <phoneticPr fontId="5"/>
  </si>
  <si>
    <t>荒尾市後期高齢者医療特別会計</t>
    <phoneticPr fontId="5"/>
  </si>
  <si>
    <t>荒尾市介護保険特別会計（介護サービス勘定）</t>
    <phoneticPr fontId="5"/>
  </si>
  <si>
    <t>荒尾市病院事業会計</t>
    <phoneticPr fontId="5"/>
  </si>
  <si>
    <t>法適用企業</t>
    <phoneticPr fontId="5"/>
  </si>
  <si>
    <t>荒尾市水道事業会計</t>
    <phoneticPr fontId="5"/>
  </si>
  <si>
    <t>荒尾市下水道事業会計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</si>
  <si>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</si>
  <si>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</si>
  <si>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</si>
  <si>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</si>
  <si>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</si>
  <si>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</si>
  <si>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</si>
  <si>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</si>
  <si>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</si>
  <si>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</si>
  <si>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</si>
  <si>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</si>
  <si>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</si>
  <si>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</si>
  <si>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</si>
  <si>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</si>
  <si>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</si>
  <si>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</si>
  <si>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</si>
  <si>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</si>
  <si>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</si>
  <si>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</si>
  <si>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</si>
  <si>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</si>
  <si>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</si>
  <si>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</si>
  <si>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</si>
  <si>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</si>
  <si>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</si>
  <si>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</si>
  <si>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</si>
  <si>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</si>
  <si>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</si>
  <si>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</si>
  <si>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</si>
  <si>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</si>
  <si>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</si>
  <si>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</si>
  <si>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</si>
  <si>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</si>
  <si>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</si>
  <si>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</si>
  <si>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</si>
  <si>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</si>
  <si>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</si>
  <si>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</si>
  <si>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</si>
  <si>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</si>
  <si>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</si>
  <si>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</si>
  <si>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</si>
  <si>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</si>
  <si>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</si>
  <si>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</si>
  <si>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</si>
  <si>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荒尾市介護保険特別会計（介護サービス事業勘定）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</si>
  <si>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</si>
  <si>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</si>
  <si>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</si>
  <si>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</si>
  <si>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</si>
  <si>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</si>
  <si>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</si>
  <si>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</si>
  <si>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</si>
  <si>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</si>
  <si>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</si>
  <si>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</si>
  <si>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</si>
  <si>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</si>
  <si>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</si>
  <si>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</si>
  <si>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</si>
  <si>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</si>
  <si>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</si>
  <si>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</si>
  <si>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</si>
  <si>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</si>
  <si>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</si>
  <si>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</si>
  <si>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</si>
  <si>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</si>
  <si>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</si>
  <si>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</si>
  <si>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</si>
  <si>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</si>
  <si>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</si>
  <si>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</si>
  <si>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</si>
  <si>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</si>
  <si>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</si>
  <si>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</si>
  <si>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</si>
  <si>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</si>
  <si>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</si>
  <si>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</si>
  <si>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</si>
  <si>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</si>
  <si>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</si>
  <si>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</si>
  <si>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</si>
  <si>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</si>
  <si>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</si>
  <si>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</si>
  <si>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</si>
  <si>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</si>
  <si>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</si>
  <si>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</si>
  <si>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</si>
  <si>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</si>
  <si>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</si>
  <si>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</si>
  <si>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</si>
  <si>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</si>
  <si>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</si>
  <si>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</si>
  <si>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</si>
  <si>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</si>
  <si>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</si>
  <si>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</si>
  <si>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</si>
  <si>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</si>
  <si>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</si>
  <si>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</si>
  <si>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</si>
  <si>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</si>
  <si>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</si>
  <si>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</si>
  <si>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</si>
  <si>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</si>
  <si>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</si>
  <si>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</si>
  <si>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</si>
  <si>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</si>
  <si>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</si>
  <si>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</si>
  <si>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0.61</t>
  </si>
  <si>
    <t>▲ 7.49</t>
  </si>
  <si>
    <t>▲ 10.08</t>
  </si>
  <si>
    <t>荒尾市病院事業会計</t>
  </si>
  <si>
    <t>荒尾市下水道事業会計</t>
  </si>
  <si>
    <t>荒尾市水道事業会計</t>
  </si>
  <si>
    <t>一般会計</t>
  </si>
  <si>
    <t>荒尾市介護保険特別会計（保険勘定）</t>
  </si>
  <si>
    <t>荒尾市国民健康保険特別会計</t>
  </si>
  <si>
    <t>荒尾市後期高齢者医療特別会計</t>
  </si>
  <si>
    <t>荒尾市介護保険特別会計（介護サービス勘定）</t>
  </si>
  <si>
    <t>その他会計（赤字）</t>
  </si>
  <si>
    <t>その他会計（黒字）</t>
  </si>
  <si>
    <t>R02</t>
    <phoneticPr fontId="5"/>
  </si>
  <si>
    <t>R03</t>
    <phoneticPr fontId="5"/>
  </si>
  <si>
    <t>R04</t>
    <phoneticPr fontId="5"/>
  </si>
  <si>
    <t>R05</t>
    <phoneticPr fontId="5"/>
  </si>
  <si>
    <t>R06</t>
    <phoneticPr fontId="5"/>
  </si>
  <si>
    <t>-</t>
    <phoneticPr fontId="2"/>
  </si>
  <si>
    <t>有明広域行政事務組合</t>
    <rPh sb="0" eb="10">
      <t>アリアケコウイキギョウセイジムクミアイ</t>
    </rPh>
    <phoneticPr fontId="2"/>
  </si>
  <si>
    <t>大牟田・荒尾清掃施設組合</t>
    <rPh sb="0" eb="3">
      <t>オオムタ</t>
    </rPh>
    <rPh sb="4" eb="6">
      <t>アラオ</t>
    </rPh>
    <rPh sb="6" eb="12">
      <t>セイソウシセツクミアイ</t>
    </rPh>
    <phoneticPr fontId="2"/>
  </si>
  <si>
    <t>熊本県後期高齢者医療広域連合（一般会計）</t>
    <rPh sb="0" eb="3">
      <t>クマモトケン</t>
    </rPh>
    <rPh sb="3" eb="10">
      <t>コウキコウレイシャイリョウ</t>
    </rPh>
    <rPh sb="10" eb="14">
      <t>コウイキレンゴウ</t>
    </rPh>
    <rPh sb="15" eb="19">
      <t>イッパンカイケイ</t>
    </rPh>
    <phoneticPr fontId="2"/>
  </si>
  <si>
    <t>熊本県後期高齢者医療広域連合（後期高齢者医療特別会計）</t>
    <rPh sb="0" eb="3">
      <t>クマモトケン</t>
    </rPh>
    <rPh sb="3" eb="10">
      <t>コウキコウレイシャイリョウ</t>
    </rPh>
    <rPh sb="10" eb="14">
      <t>コウイキレンゴウ</t>
    </rPh>
    <rPh sb="15" eb="22">
      <t>コウキコウレイシャイリョウ</t>
    </rPh>
    <rPh sb="22" eb="26">
      <t>トクベツカイケイ</t>
    </rPh>
    <phoneticPr fontId="2"/>
  </si>
  <si>
    <t>荒尾市の一般廃棄物処理施設建設基金</t>
    <phoneticPr fontId="5"/>
  </si>
  <si>
    <t>ふるさと応援基金</t>
    <phoneticPr fontId="5"/>
  </si>
  <si>
    <t>職員退職手当基金</t>
    <phoneticPr fontId="5"/>
  </si>
  <si>
    <t>公共施設整備基金</t>
    <phoneticPr fontId="5"/>
  </si>
  <si>
    <t>市制７０周年記念地域活性化基金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</si>
</sst>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C7F-461E-A270-3FAF698BA5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77776</c:v>
                </c:pt>
                <c:pt idx="1">
                  <c:v>94797</c:v>
                </c:pt>
                <c:pt idx="2">
                  <c:v>83072</c:v>
                </c:pt>
                <c:pt idx="3">
                  <c:v>37076</c:v>
                </c:pt>
                <c:pt idx="4">
                  <c:v>60144</c:v>
                </c:pt>
              </c:numCache>
            </c:numRef>
          </c:val>
          <c:smooth val="0"/>
          <c:extLst>
            <c:ext xmlns:c16="http://schemas.microsoft.com/office/drawing/2014/chart" uri="{C3380CC4-5D6E-409C-BE32-E72D297353CC}">
              <c16:uniqueId val="{00000001-DC7F-461E-A270-3FAF698BA5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0.64</c:v>
                </c:pt>
                <c:pt idx="1">
                  <c:v>4.04</c:v>
                </c:pt>
                <c:pt idx="2">
                  <c:v>1.45</c:v>
                </c:pt>
                <c:pt idx="3">
                  <c:v>0.75</c:v>
                </c:pt>
                <c:pt idx="4">
                  <c:v>2.5</c:v>
                </c:pt>
              </c:numCache>
            </c:numRef>
          </c:val>
          <c:extLst>
            <c:ext xmlns:c16="http://schemas.microsoft.com/office/drawing/2014/chart" uri="{C3380CC4-5D6E-409C-BE32-E72D297353CC}">
              <c16:uniqueId val="{00000000-69F8-4BA5-963E-B7053778D9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31.53</c:v>
                </c:pt>
                <c:pt idx="1">
                  <c:v>30.36</c:v>
                </c:pt>
                <c:pt idx="2">
                  <c:v>33.18</c:v>
                </c:pt>
                <c:pt idx="3">
                  <c:v>26.34</c:v>
                </c:pt>
                <c:pt idx="4">
                  <c:v>13.82</c:v>
                </c:pt>
              </c:numCache>
            </c:numRef>
          </c:val>
          <c:extLst>
            <c:ext xmlns:c16="http://schemas.microsoft.com/office/drawing/2014/chart" uri="{C3380CC4-5D6E-409C-BE32-E72D297353CC}">
              <c16:uniqueId val="{00000001-69F8-4BA5-963E-B7053778D9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0.33</c:v>
                </c:pt>
                <c:pt idx="1">
                  <c:v>3.75</c:v>
                </c:pt>
                <c:pt idx="2">
                  <c:v>-0.61</c:v>
                </c:pt>
                <c:pt idx="3">
                  <c:v>-7.49</c:v>
                </c:pt>
                <c:pt idx="4">
                  <c:v>-10.08</c:v>
                </c:pt>
              </c:numCache>
            </c:numRef>
          </c:val>
          <c:smooth val="0"/>
          <c:extLst>
            <c:ext xmlns:c16="http://schemas.microsoft.com/office/drawing/2014/chart" uri="{C3380CC4-5D6E-409C-BE32-E72D297353CC}">
              <c16:uniqueId val="{00000002-69F8-4BA5-963E-B7053778D9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403-4689-851F-B781E857CD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03-4689-851F-B781E857CD89}"/>
            </c:ext>
          </c:extLst>
        </c:ser>
        <c:ser>
          <c:idx val="2"/>
          <c:order val="2"/>
          <c:tx>
            <c:strRef>
              <c:f>データシート!$A$29</c:f>
              <c:strCache>
                <c:ptCount val="1"/>
                <c:pt idx="0">
                  <c:v>荒尾市介護保険特別会計（介護サービス勘定）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403-4689-851F-B781E857CD89}"/>
            </c:ext>
          </c:extLst>
        </c:ser>
        <c:ser>
          <c:idx val="3"/>
          <c:order val="3"/>
          <c:tx>
            <c:strRef>
              <c:f>データシート!$A$30</c:f>
              <c:strCache>
                <c:ptCount val="1"/>
                <c:pt idx="0">
                  <c:v>荒尾市後期高齢者医療特別会計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0.08</c:v>
                </c:pt>
                <c:pt idx="4">
                  <c:v>#N/A</c:v>
                </c:pt>
                <c:pt idx="5">
                  <c:v>0.09</c:v>
                </c:pt>
                <c:pt idx="6">
                  <c:v>#N/A</c:v>
                </c:pt>
                <c:pt idx="7">
                  <c:v>0.09</c:v>
                </c:pt>
                <c:pt idx="8">
                  <c:v>#N/A</c:v>
                </c:pt>
                <c:pt idx="9">
                  <c:v>0.11</c:v>
                </c:pt>
              </c:numCache>
            </c:numRef>
          </c:val>
          <c:extLst>
            <c:ext xmlns:c16="http://schemas.microsoft.com/office/drawing/2014/chart" uri="{C3380CC4-5D6E-409C-BE32-E72D297353CC}">
              <c16:uniqueId val="{00000003-6403-4689-851F-B781E857CD89}"/>
            </c:ext>
          </c:extLst>
        </c:ser>
        <c:ser>
          <c:idx val="4"/>
          <c:order val="4"/>
          <c:tx>
            <c:strRef>
              <c:f>データシート!$A$31</c:f>
              <c:strCache>
                <c:ptCount val="1"/>
                <c:pt idx="0">
                  <c:v>荒尾市国民健康保険特別会計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0.49</c:v>
                </c:pt>
                <c:pt idx="2">
                  <c:v>#N/A</c:v>
                </c:pt>
                <c:pt idx="3">
                  <c:v>0.81</c:v>
                </c:pt>
                <c:pt idx="4">
                  <c:v>#N/A</c:v>
                </c:pt>
                <c:pt idx="5">
                  <c:v>0.83</c:v>
                </c:pt>
                <c:pt idx="6">
                  <c:v>#N/A</c:v>
                </c:pt>
                <c:pt idx="7">
                  <c:v>0.22</c:v>
                </c:pt>
                <c:pt idx="8">
                  <c:v>#N/A</c:v>
                </c:pt>
                <c:pt idx="9">
                  <c:v>0.16</c:v>
                </c:pt>
              </c:numCache>
            </c:numRef>
          </c:val>
          <c:extLst>
            <c:ext xmlns:c16="http://schemas.microsoft.com/office/drawing/2014/chart" uri="{C3380CC4-5D6E-409C-BE32-E72D297353CC}">
              <c16:uniqueId val="{00000004-6403-4689-851F-B781E857CD89}"/>
            </c:ext>
          </c:extLst>
        </c:ser>
        <c:ser>
          <c:idx val="5"/>
          <c:order val="5"/>
          <c:tx>
            <c:strRef>
              <c:f>データシート!$A$32</c:f>
              <c:strCache>
                <c:ptCount val="1"/>
                <c:pt idx="0">
                  <c:v>荒尾市介護保険特別会計（保険勘定）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0.99</c:v>
                </c:pt>
                <c:pt idx="2">
                  <c:v>#N/A</c:v>
                </c:pt>
                <c:pt idx="3">
                  <c:v>0.91</c:v>
                </c:pt>
                <c:pt idx="4">
                  <c:v>#N/A</c:v>
                </c:pt>
                <c:pt idx="5">
                  <c:v>1.31</c:v>
                </c:pt>
                <c:pt idx="6">
                  <c:v>#N/A</c:v>
                </c:pt>
                <c:pt idx="7">
                  <c:v>0.76</c:v>
                </c:pt>
                <c:pt idx="8">
                  <c:v>#N/A</c:v>
                </c:pt>
                <c:pt idx="9">
                  <c:v>0.65</c:v>
                </c:pt>
              </c:numCache>
            </c:numRef>
          </c:val>
          <c:extLst>
            <c:ext xmlns:c16="http://schemas.microsoft.com/office/drawing/2014/chart" uri="{C3380CC4-5D6E-409C-BE32-E72D297353CC}">
              <c16:uniqueId val="{00000005-6403-4689-851F-B781E857CD8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4.04</c:v>
                </c:pt>
                <c:pt idx="4">
                  <c:v>#N/A</c:v>
                </c:pt>
                <c:pt idx="5">
                  <c:v>1.44</c:v>
                </c:pt>
                <c:pt idx="6">
                  <c:v>#N/A</c:v>
                </c:pt>
                <c:pt idx="7">
                  <c:v>0.74</c:v>
                </c:pt>
                <c:pt idx="8">
                  <c:v>#N/A</c:v>
                </c:pt>
                <c:pt idx="9">
                  <c:v>2.4900000000000002</c:v>
                </c:pt>
              </c:numCache>
            </c:numRef>
          </c:val>
          <c:extLst>
            <c:ext xmlns:c16="http://schemas.microsoft.com/office/drawing/2014/chart" uri="{C3380CC4-5D6E-409C-BE32-E72D297353CC}">
              <c16:uniqueId val="{00000006-6403-4689-851F-B781E857CD89}"/>
            </c:ext>
          </c:extLst>
        </c:ser>
        <c:ser>
          <c:idx val="7"/>
          <c:order val="7"/>
          <c:tx>
            <c:strRef>
              <c:f>データシート!$A$34</c:f>
              <c:strCache>
                <c:ptCount val="1"/>
                <c:pt idx="0">
                  <c:v>荒尾市水道事業会計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7.74</c:v>
                </c:pt>
                <c:pt idx="2">
                  <c:v>#N/A</c:v>
                </c:pt>
                <c:pt idx="3">
                  <c:v>6.49</c:v>
                </c:pt>
                <c:pt idx="4">
                  <c:v>#N/A</c:v>
                </c:pt>
                <c:pt idx="5">
                  <c:v>6.17</c:v>
                </c:pt>
                <c:pt idx="6">
                  <c:v>#N/A</c:v>
                </c:pt>
                <c:pt idx="7">
                  <c:v>4.62</c:v>
                </c:pt>
                <c:pt idx="8">
                  <c:v>#N/A</c:v>
                </c:pt>
                <c:pt idx="9">
                  <c:v>2.77</c:v>
                </c:pt>
              </c:numCache>
            </c:numRef>
          </c:val>
          <c:extLst>
            <c:ext xmlns:c16="http://schemas.microsoft.com/office/drawing/2014/chart" uri="{C3380CC4-5D6E-409C-BE32-E72D297353CC}">
              <c16:uniqueId val="{00000007-6403-4689-851F-B781E857CD89}"/>
            </c:ext>
          </c:extLst>
        </c:ser>
        <c:ser>
          <c:idx val="8"/>
          <c:order val="8"/>
          <c:tx>
            <c:strRef>
              <c:f>データシート!$A$35</c:f>
              <c:strCache>
                <c:ptCount val="1"/>
                <c:pt idx="0">
                  <c:v>荒尾市下水道事業会計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2.34</c:v>
                </c:pt>
                <c:pt idx="2">
                  <c:v>#N/A</c:v>
                </c:pt>
                <c:pt idx="3">
                  <c:v>2</c:v>
                </c:pt>
                <c:pt idx="4">
                  <c:v>#N/A</c:v>
                </c:pt>
                <c:pt idx="5">
                  <c:v>2.1</c:v>
                </c:pt>
                <c:pt idx="6">
                  <c:v>#N/A</c:v>
                </c:pt>
                <c:pt idx="7">
                  <c:v>2.78</c:v>
                </c:pt>
                <c:pt idx="8">
                  <c:v>#N/A</c:v>
                </c:pt>
                <c:pt idx="9">
                  <c:v>4.3899999999999997</c:v>
                </c:pt>
              </c:numCache>
            </c:numRef>
          </c:val>
          <c:extLst>
            <c:ext xmlns:c16="http://schemas.microsoft.com/office/drawing/2014/chart" uri="{C3380CC4-5D6E-409C-BE32-E72D297353CC}">
              <c16:uniqueId val="{00000008-6403-4689-851F-B781E857CD89}"/>
            </c:ext>
          </c:extLst>
        </c:ser>
        <c:ser>
          <c:idx val="9"/>
          <c:order val="9"/>
          <c:tx>
            <c:strRef>
              <c:f>データシート!$A$36</c:f>
              <c:strCache>
                <c:ptCount val="1"/>
                <c:pt idx="0">
                  <c:v>荒尾市病院事業会計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11.77</c:v>
                </c:pt>
                <c:pt idx="2">
                  <c:v>#N/A</c:v>
                </c:pt>
                <c:pt idx="3">
                  <c:v>16.309999999999999</c:v>
                </c:pt>
                <c:pt idx="4">
                  <c:v>#N/A</c:v>
                </c:pt>
                <c:pt idx="5">
                  <c:v>20.45</c:v>
                </c:pt>
                <c:pt idx="6">
                  <c:v>#N/A</c:v>
                </c:pt>
                <c:pt idx="7">
                  <c:v>14.41</c:v>
                </c:pt>
                <c:pt idx="8">
                  <c:v>#N/A</c:v>
                </c:pt>
                <c:pt idx="9">
                  <c:v>5.82</c:v>
                </c:pt>
              </c:numCache>
            </c:numRef>
          </c:val>
          <c:extLst>
            <c:ext xmlns:c16="http://schemas.microsoft.com/office/drawing/2014/chart" uri="{C3380CC4-5D6E-409C-BE32-E72D297353CC}">
              <c16:uniqueId val="{00000009-6403-4689-851F-B781E857CD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1313</c:v>
                </c:pt>
                <c:pt idx="5">
                  <c:v>1310</c:v>
                </c:pt>
                <c:pt idx="8">
                  <c:v>1301</c:v>
                </c:pt>
                <c:pt idx="11">
                  <c:v>1291</c:v>
                </c:pt>
                <c:pt idx="14">
                  <c:v>1405</c:v>
                </c:pt>
              </c:numCache>
            </c:numRef>
          </c:val>
          <c:extLst>
            <c:ext xmlns:c16="http://schemas.microsoft.com/office/drawing/2014/chart" uri="{C3380CC4-5D6E-409C-BE32-E72D297353CC}">
              <c16:uniqueId val="{00000000-02FB-4152-A6DE-B3945BF1D2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2FB-4152-A6DE-B3945BF1D2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12</c:v>
                </c:pt>
                <c:pt idx="6">
                  <c:v>6</c:v>
                </c:pt>
                <c:pt idx="9">
                  <c:v>6</c:v>
                </c:pt>
                <c:pt idx="12">
                  <c:v>2</c:v>
                </c:pt>
              </c:numCache>
            </c:numRef>
          </c:val>
          <c:extLst>
            <c:ext xmlns:c16="http://schemas.microsoft.com/office/drawing/2014/chart" uri="{C3380CC4-5D6E-409C-BE32-E72D297353CC}">
              <c16:uniqueId val="{00000002-02FB-4152-A6DE-B3945BF1D2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52</c:v>
                </c:pt>
                <c:pt idx="6">
                  <c:v>55</c:v>
                </c:pt>
                <c:pt idx="9">
                  <c:v>68</c:v>
                </c:pt>
                <c:pt idx="12">
                  <c:v>56</c:v>
                </c:pt>
              </c:numCache>
            </c:numRef>
          </c:val>
          <c:extLst>
            <c:ext xmlns:c16="http://schemas.microsoft.com/office/drawing/2014/chart" uri="{C3380CC4-5D6E-409C-BE32-E72D297353CC}">
              <c16:uniqueId val="{00000003-02FB-4152-A6DE-B3945BF1D2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684</c:v>
                </c:pt>
                <c:pt idx="3">
                  <c:v>709</c:v>
                </c:pt>
                <c:pt idx="6">
                  <c:v>686</c:v>
                </c:pt>
                <c:pt idx="9">
                  <c:v>609</c:v>
                </c:pt>
                <c:pt idx="12">
                  <c:v>817</c:v>
                </c:pt>
              </c:numCache>
            </c:numRef>
          </c:val>
          <c:extLst>
            <c:ext xmlns:c16="http://schemas.microsoft.com/office/drawing/2014/chart" uri="{C3380CC4-5D6E-409C-BE32-E72D297353CC}">
              <c16:uniqueId val="{00000004-02FB-4152-A6DE-B3945BF1D2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7</c:v>
                </c:pt>
                <c:pt idx="9">
                  <c:v>17</c:v>
                </c:pt>
                <c:pt idx="12">
                  <c:v>19</c:v>
                </c:pt>
              </c:numCache>
            </c:numRef>
          </c:val>
          <c:extLst>
            <c:ext xmlns:c16="http://schemas.microsoft.com/office/drawing/2014/chart" uri="{C3380CC4-5D6E-409C-BE32-E72D297353CC}">
              <c16:uniqueId val="{00000005-02FB-4152-A6DE-B3945BF1D2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2FB-4152-A6DE-B3945BF1D2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1580</c:v>
                </c:pt>
                <c:pt idx="3">
                  <c:v>1599</c:v>
                </c:pt>
                <c:pt idx="6">
                  <c:v>1660</c:v>
                </c:pt>
                <c:pt idx="9">
                  <c:v>1659</c:v>
                </c:pt>
                <c:pt idx="12">
                  <c:v>1716</c:v>
                </c:pt>
              </c:numCache>
            </c:numRef>
          </c:val>
          <c:extLst>
            <c:ext xmlns:c16="http://schemas.microsoft.com/office/drawing/2014/chart" uri="{C3380CC4-5D6E-409C-BE32-E72D297353CC}">
              <c16:uniqueId val="{00000007-02FB-4152-A6DE-B3945BF1D2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1004</c:v>
                </c:pt>
                <c:pt idx="2">
                  <c:v>#N/A</c:v>
                </c:pt>
                <c:pt idx="3">
                  <c:v>#N/A</c:v>
                </c:pt>
                <c:pt idx="4">
                  <c:v>1062</c:v>
                </c:pt>
                <c:pt idx="5">
                  <c:v>#N/A</c:v>
                </c:pt>
                <c:pt idx="6">
                  <c:v>#N/A</c:v>
                </c:pt>
                <c:pt idx="7">
                  <c:v>1113</c:v>
                </c:pt>
                <c:pt idx="8">
                  <c:v>#N/A</c:v>
                </c:pt>
                <c:pt idx="9">
                  <c:v>#N/A</c:v>
                </c:pt>
                <c:pt idx="10">
                  <c:v>1068</c:v>
                </c:pt>
                <c:pt idx="11">
                  <c:v>#N/A</c:v>
                </c:pt>
                <c:pt idx="12">
                  <c:v>#N/A</c:v>
                </c:pt>
                <c:pt idx="13">
                  <c:v>1205</c:v>
                </c:pt>
                <c:pt idx="14">
                  <c:v>#N/A</c:v>
                </c:pt>
              </c:numCache>
            </c:numRef>
          </c:val>
          <c:smooth val="0"/>
          <c:extLst>
            <c:ext xmlns:c16="http://schemas.microsoft.com/office/drawing/2014/chart" uri="{C3380CC4-5D6E-409C-BE32-E72D297353CC}">
              <c16:uniqueId val="{00000008-02FB-4152-A6DE-B3945BF1D2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16280</c:v>
                </c:pt>
                <c:pt idx="5">
                  <c:v>17088</c:v>
                </c:pt>
                <c:pt idx="8">
                  <c:v>18076</c:v>
                </c:pt>
                <c:pt idx="11">
                  <c:v>18831</c:v>
                </c:pt>
                <c:pt idx="14">
                  <c:v>18999</c:v>
                </c:pt>
              </c:numCache>
            </c:numRef>
          </c:val>
          <c:extLst>
            <c:ext xmlns:c16="http://schemas.microsoft.com/office/drawing/2014/chart" uri="{C3380CC4-5D6E-409C-BE32-E72D297353CC}">
              <c16:uniqueId val="{00000000-97DB-4EBF-A7B9-1247C5448A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739</c:v>
                </c:pt>
                <c:pt idx="5">
                  <c:v>641</c:v>
                </c:pt>
                <c:pt idx="8">
                  <c:v>467</c:v>
                </c:pt>
                <c:pt idx="11">
                  <c:v>303</c:v>
                </c:pt>
                <c:pt idx="14">
                  <c:v>250</c:v>
                </c:pt>
              </c:numCache>
            </c:numRef>
          </c:val>
          <c:extLst>
            <c:ext xmlns:c16="http://schemas.microsoft.com/office/drawing/2014/chart" uri="{C3380CC4-5D6E-409C-BE32-E72D297353CC}">
              <c16:uniqueId val="{00000001-97DB-4EBF-A7B9-1247C5448A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8525</c:v>
                </c:pt>
                <c:pt idx="5">
                  <c:v>8636</c:v>
                </c:pt>
                <c:pt idx="8">
                  <c:v>9202</c:v>
                </c:pt>
                <c:pt idx="11">
                  <c:v>8946</c:v>
                </c:pt>
                <c:pt idx="14">
                  <c:v>7312</c:v>
                </c:pt>
              </c:numCache>
            </c:numRef>
          </c:val>
          <c:extLst>
            <c:ext xmlns:c16="http://schemas.microsoft.com/office/drawing/2014/chart" uri="{C3380CC4-5D6E-409C-BE32-E72D297353CC}">
              <c16:uniqueId val="{00000002-97DB-4EBF-A7B9-1247C5448A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DB-4EBF-A7B9-1247C5448A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DB-4EBF-A7B9-1247C5448A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97DB-4EBF-A7B9-1247C5448A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2003</c:v>
                </c:pt>
                <c:pt idx="3">
                  <c:v>2117</c:v>
                </c:pt>
                <c:pt idx="6">
                  <c:v>2199</c:v>
                </c:pt>
                <c:pt idx="9">
                  <c:v>2346</c:v>
                </c:pt>
                <c:pt idx="12">
                  <c:v>2466</c:v>
                </c:pt>
              </c:numCache>
            </c:numRef>
          </c:val>
          <c:extLst>
            <c:ext xmlns:c16="http://schemas.microsoft.com/office/drawing/2014/chart" uri="{C3380CC4-5D6E-409C-BE32-E72D297353CC}">
              <c16:uniqueId val="{00000006-97DB-4EBF-A7B9-1247C5448A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741</c:v>
                </c:pt>
                <c:pt idx="3">
                  <c:v>802</c:v>
                </c:pt>
                <c:pt idx="6">
                  <c:v>809</c:v>
                </c:pt>
                <c:pt idx="9">
                  <c:v>1000</c:v>
                </c:pt>
                <c:pt idx="12">
                  <c:v>1065</c:v>
                </c:pt>
              </c:numCache>
            </c:numRef>
          </c:val>
          <c:extLst>
            <c:ext xmlns:c16="http://schemas.microsoft.com/office/drawing/2014/chart" uri="{C3380CC4-5D6E-409C-BE32-E72D297353CC}">
              <c16:uniqueId val="{00000007-97DB-4EBF-A7B9-1247C5448A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5705</c:v>
                </c:pt>
                <c:pt idx="3">
                  <c:v>7235</c:v>
                </c:pt>
                <c:pt idx="6">
                  <c:v>12592</c:v>
                </c:pt>
                <c:pt idx="9">
                  <c:v>16644</c:v>
                </c:pt>
                <c:pt idx="12">
                  <c:v>14564</c:v>
                </c:pt>
              </c:numCache>
            </c:numRef>
          </c:val>
          <c:extLst>
            <c:ext xmlns:c16="http://schemas.microsoft.com/office/drawing/2014/chart" uri="{C3380CC4-5D6E-409C-BE32-E72D297353CC}">
              <c16:uniqueId val="{00000008-97DB-4EBF-A7B9-1247C5448A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101</c:v>
                </c:pt>
                <c:pt idx="3">
                  <c:v>83</c:v>
                </c:pt>
                <c:pt idx="6">
                  <c:v>65</c:v>
                </c:pt>
                <c:pt idx="9">
                  <c:v>47</c:v>
                </c:pt>
                <c:pt idx="12">
                  <c:v>25</c:v>
                </c:pt>
              </c:numCache>
            </c:numRef>
          </c:val>
          <c:extLst>
            <c:ext xmlns:c16="http://schemas.microsoft.com/office/drawing/2014/chart" uri="{C3380CC4-5D6E-409C-BE32-E72D297353CC}">
              <c16:uniqueId val="{00000009-97DB-4EBF-A7B9-1247C5448A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16622</c:v>
                </c:pt>
                <c:pt idx="3">
                  <c:v>17514</c:v>
                </c:pt>
                <c:pt idx="6">
                  <c:v>18003</c:v>
                </c:pt>
                <c:pt idx="9">
                  <c:v>18335</c:v>
                </c:pt>
                <c:pt idx="12">
                  <c:v>18446</c:v>
                </c:pt>
              </c:numCache>
            </c:numRef>
          </c:val>
          <c:extLst>
            <c:ext xmlns:c16="http://schemas.microsoft.com/office/drawing/2014/chart" uri="{C3380CC4-5D6E-409C-BE32-E72D297353CC}">
              <c16:uniqueId val="{0000000A-97DB-4EBF-A7B9-1247C5448A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1386</c:v>
                </c:pt>
                <c:pt idx="5">
                  <c:v>#N/A</c:v>
                </c:pt>
                <c:pt idx="6">
                  <c:v>#N/A</c:v>
                </c:pt>
                <c:pt idx="7">
                  <c:v>5925</c:v>
                </c:pt>
                <c:pt idx="8">
                  <c:v>#N/A</c:v>
                </c:pt>
                <c:pt idx="9">
                  <c:v>#N/A</c:v>
                </c:pt>
                <c:pt idx="10">
                  <c:v>10292</c:v>
                </c:pt>
                <c:pt idx="11">
                  <c:v>#N/A</c:v>
                </c:pt>
                <c:pt idx="12">
                  <c:v>#N/A</c:v>
                </c:pt>
                <c:pt idx="13">
                  <c:v>10007</c:v>
                </c:pt>
                <c:pt idx="14">
                  <c:v>#N/A</c:v>
                </c:pt>
              </c:numCache>
            </c:numRef>
          </c:val>
          <c:smooth val="0"/>
          <c:extLst>
            <c:ext xmlns:c16="http://schemas.microsoft.com/office/drawing/2014/chart" uri="{C3380CC4-5D6E-409C-BE32-E72D297353CC}">
              <c16:uniqueId val="{0000000B-97DB-4EBF-A7B9-1247C5448A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4094</c:v>
                </c:pt>
                <c:pt idx="1">
                  <c:v>3254</c:v>
                </c:pt>
                <c:pt idx="2">
                  <c:v>1752</c:v>
                </c:pt>
              </c:numCache>
            </c:numRef>
          </c:val>
          <c:extLst>
            <c:ext xmlns:c16="http://schemas.microsoft.com/office/drawing/2014/chart" uri="{C3380CC4-5D6E-409C-BE32-E72D297353CC}">
              <c16:uniqueId val="{00000000-F34F-4217-964E-FE5F1EC1E8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532</c:v>
                </c:pt>
                <c:pt idx="1">
                  <c:v>585</c:v>
                </c:pt>
                <c:pt idx="2">
                  <c:v>628</c:v>
                </c:pt>
              </c:numCache>
            </c:numRef>
          </c:val>
          <c:extLst>
            <c:ext xmlns:c16="http://schemas.microsoft.com/office/drawing/2014/chart" uri="{C3380CC4-5D6E-409C-BE32-E72D297353CC}">
              <c16:uniqueId val="{00000001-F34F-4217-964E-FE5F1EC1E8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2469</c:v>
                </c:pt>
                <c:pt idx="1">
                  <c:v>3048</c:v>
                </c:pt>
                <c:pt idx="2">
                  <c:v>3067</c:v>
                </c:pt>
              </c:numCache>
            </c:numRef>
          </c:val>
          <c:extLst>
            <c:ext xmlns:c16="http://schemas.microsoft.com/office/drawing/2014/chart" uri="{C3380CC4-5D6E-409C-BE32-E72D297353CC}">
              <c16:uniqueId val="{00000002-F34F-4217-964E-FE5F1EC1E8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・元利償還金：近年の大型事業の実施により元利償還金額は増加傾向である。</a:t>
          </a:r>
        </a:p>
        <a:p>
          <a:r>
            <a:rPr kumimoji="1" lang="ja-JP" altLang="en-US" sz="1200">
              <a:latin typeface="ＭＳ ゴシック" pitchFamily="49" charset="-128"/>
              <a:ea typeface="ＭＳ ゴシック" pitchFamily="49" charset="-128"/>
            </a:rPr>
            <a:t>・公営企業債の元利償還金に対する繰入金：新病院建設に伴う病院事業債の償還開始により増加した。</a:t>
          </a:r>
        </a:p>
        <a:p>
          <a:r>
            <a:rPr kumimoji="1" lang="ja-JP" altLang="en-US" sz="1200">
              <a:latin typeface="ＭＳ ゴシック" pitchFamily="49" charset="-128"/>
              <a:ea typeface="ＭＳ ゴシック" pitchFamily="49" charset="-128"/>
            </a:rPr>
            <a:t>・組合等が起こした地方債の元利償還金に対する負担金等：有明広域行政事務組合と大牟田・荒尾清掃施設組合の負担金である。</a:t>
          </a:r>
        </a:p>
        <a:p>
          <a:r>
            <a:rPr kumimoji="1" lang="ja-JP" altLang="en-US" sz="1200">
              <a:latin typeface="ＭＳ ゴシック" pitchFamily="49" charset="-128"/>
              <a:ea typeface="ＭＳ ゴシック" pitchFamily="49" charset="-128"/>
            </a:rPr>
            <a:t>・債務負担行為に基づく支出額：</a:t>
          </a:r>
          <a:r>
            <a:rPr kumimoji="1" lang="en-US" altLang="ja-JP" sz="1200">
              <a:latin typeface="ＭＳ ゴシック" pitchFamily="49" charset="-128"/>
              <a:ea typeface="ＭＳ ゴシック" pitchFamily="49" charset="-128"/>
            </a:rPr>
            <a:t>H21</a:t>
          </a:r>
          <a:r>
            <a:rPr kumimoji="1" lang="ja-JP" altLang="en-US" sz="1200">
              <a:latin typeface="ＭＳ ゴシック" pitchFamily="49" charset="-128"/>
              <a:ea typeface="ＭＳ ゴシック" pitchFamily="49" charset="-128"/>
            </a:rPr>
            <a:t>年度から工業団地土地購入として発生した。</a:t>
          </a:r>
        </a:p>
        <a:p>
          <a:r>
            <a:rPr kumimoji="1" lang="ja-JP" altLang="en-US" sz="1200">
              <a:latin typeface="ＭＳ ゴシック" pitchFamily="49" charset="-128"/>
              <a:ea typeface="ＭＳ ゴシック" pitchFamily="49" charset="-128"/>
            </a:rPr>
            <a:t>・算入公債費等：過去の記載に対する基準財政需要額であり、横ばいで推移している。令和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年度は新病院建設分により増加した。</a:t>
          </a:r>
        </a:p>
        <a:p>
          <a:r>
            <a:rPr kumimoji="1" lang="ja-JP" altLang="en-US" sz="1200">
              <a:latin typeface="ＭＳ ゴシック" pitchFamily="49" charset="-128"/>
              <a:ea typeface="ＭＳ ゴシック" pitchFamily="49" charset="-128"/>
            </a:rPr>
            <a:t>・実質公債費比率の分子：ほぼ横ばいで推移していたが、</a:t>
          </a:r>
          <a:r>
            <a:rPr kumimoji="1" lang="en-US" altLang="ja-JP" sz="1200">
              <a:latin typeface="ＭＳ ゴシック" pitchFamily="49" charset="-128"/>
              <a:ea typeface="ＭＳ ゴシック" pitchFamily="49" charset="-128"/>
            </a:rPr>
            <a:t>R6</a:t>
          </a:r>
          <a:r>
            <a:rPr kumimoji="1" lang="ja-JP" altLang="en-US" sz="1200">
              <a:latin typeface="ＭＳ ゴシック" pitchFamily="49" charset="-128"/>
              <a:ea typeface="ＭＳ ゴシック" pitchFamily="49" charset="-128"/>
            </a:rPr>
            <a:t>年度は新病院建設に伴う病院事業債の償還開始により増加した。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・一般会計に係る地方債の現在高：給食センターの整備や、南新地土地区画整理事業、ウェルネス拠点施設の建設事業により増加傾向である。</a:t>
          </a:r>
        </a:p>
        <a:p>
          <a:r>
            <a:rPr kumimoji="1" lang="ja-JP" altLang="en-US" sz="1400">
              <a:latin typeface="ＭＳ ゴシック" pitchFamily="49" charset="-128"/>
              <a:ea typeface="ＭＳ ゴシック" pitchFamily="49" charset="-128"/>
            </a:rPr>
            <a:t>・債務負担行為に基づく支出予定額：近年、新たな事業を行っていないことから減少傾向にある。</a:t>
          </a:r>
        </a:p>
        <a:p>
          <a:r>
            <a:rPr kumimoji="1" lang="ja-JP" altLang="en-US" sz="1400">
              <a:latin typeface="ＭＳ ゴシック" pitchFamily="49" charset="-128"/>
              <a:ea typeface="ＭＳ ゴシック" pitchFamily="49" charset="-128"/>
            </a:rPr>
            <a:t>・公営企業債等繰入見込額：減少傾向にあったが、</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年度からは、新病院建設事業により病院事業会計において増加した。</a:t>
          </a:r>
        </a:p>
        <a:p>
          <a:r>
            <a:rPr kumimoji="1" lang="ja-JP" altLang="en-US" sz="1400">
              <a:latin typeface="ＭＳ ゴシック" pitchFamily="49" charset="-128"/>
              <a:ea typeface="ＭＳ ゴシック" pitchFamily="49" charset="-128"/>
            </a:rPr>
            <a:t>・組合等負担等見込額：有明広域行政事務組合、大牟田・荒尾清掃施設組合の負担金であり、増加傾向にある。</a:t>
          </a:r>
        </a:p>
        <a:p>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R5,6</a:t>
          </a:r>
          <a:r>
            <a:rPr kumimoji="1" lang="ja-JP" altLang="en-US" sz="1400">
              <a:latin typeface="ＭＳ ゴシック" pitchFamily="49" charset="-128"/>
              <a:ea typeface="ＭＳ ゴシック" pitchFamily="49" charset="-128"/>
            </a:rPr>
            <a:t>年度に財政調整基金を取り崩したため、減少に転じた。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熊本県荒尾市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「財政調整基金」には前年度の決算余剰金等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百万円を積み立てた。また、一般廃棄物処理施設の大規模改修等に備えるため、「荒尾市の一般廃棄物処理施設建設基金」に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百万円を積み立てた。ふるさと応援寄付金を「ふるさと応援基金」に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百万円、子ども未来基金への寄付金を「荒尾市子ども未来基金」へ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百万円、「ふるさと応援基金」からふるさと納税事業費等の財源として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百万円、「荒尾子ども未来基金」から子育て・少子化対策事業費の財源として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持続可能なまちづくりのための投資事業を実施する中での想定を超える物価・人件費の高騰に伴い財政状況が悪化している中、令和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月に第六次行政改革大綱を策定し、令和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年間で歳出削減及び歳入確保に取り組む。行政改革の効果が発揮するまでの間は、各種基金の取り崩しにより収支均衡を図る。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ふるさと応援基金：個性豊かな活力のあるふるさとづくりに役立てる事業の推進。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荒尾市の一般廃棄物処理施設建設基金：一般廃棄物処理施設建設に備える。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公共施設整備基金：公共施設の整備に要する財源の確保。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周年記念地域活性化基金：地域の活性化等に資する事業を実施するための財源の確保。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ふるさと応援基金：寄付金および利子収入の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百万円を積み立て、ふるさと納税事業費等の財源として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荒尾市の一般廃棄物処理施設建設基金：一般廃棄物処理施設の大規模改修等に備えて、財政事情を考慮しながら、継続して一定額を積み立てる。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周年記念地域活性化基金：荒尾市いきいき産業立地促進条例により誘致企業へ補助金を交付した。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ふるさと応援基金：歴史や文化を生かしたふるさとづくり事業や、市民と行政の協働によるふるさとの元気づくり事業など、ふるさと荒尾の発展に寄与する事業に、積極的に活用していく。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荒尾市の一般廃棄物処理施設建設基金：一般廃棄物処理施設を建設する令和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年度で全額取り崩す予定である。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百万円を積み立てた一方、子ども医療費助成や第二子保育料無償化など子育て世帯支援の強化による扶助費の増、公共施設の老朽化対応、近年の物価高騰や人件費上昇等に伴う財源不足のため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行政改革大綱による取組の効果が完全に現れる令和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年度までの間は、財政状況に応じて取り崩しを行うが、残高は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49,036
48,586
57.37
28,057,721
27,587,529
316,729
12,676,553
16,864,156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旧産炭地域で高齢化の進んだ本市は、歳入に占める地方交付税の割合が高く、財政力指数が類似団体平均を下回っており、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年度は昨年度と同程度を維持している。</a:t>
          </a:r>
        </a:p>
        <a:p>
          <a:r>
            <a:rPr kumimoji="1" lang="ja-JP" altLang="en-US" sz="1300">
              <a:latin typeface="ＭＳ Ｐゴシック" panose="020B0600070205080204" pitchFamily="50" charset="-128"/>
              <a:ea typeface="ＭＳ Ｐゴシック" panose="020B0600070205080204" pitchFamily="50" charset="-128"/>
            </a:rPr>
            <a:t>　令和７年度に策定する「第六次荒尾市行政改革大綱」に基づき、業務効率化や既存事業の見直しにより、財政健全化を推進する。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104775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104775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13758</xdr:rowOff>
    </xdr:from>
    <xdr:to>
      <xdr:col>7</xdr:col>
      <xdr:colOff>31750</xdr:colOff>
      <xdr:row>44</xdr:row>
      <xdr:rowOff>115358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100135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を中心に義務的経費の割合が高く、経常収支比率は慢性的に高い傾向にある。特定教育・保育施設型給付費や介護・訓練等・障害児通所給付費支給事業費の増による扶助費の増及び物価・人件費の高騰によ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今後も業務効率化や既存事業の見直し、新たな収入の確保等により、財政体質の弾力性向上に努める。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153988</xdr:rowOff>
    </xdr:from>
    <xdr:to>
      <xdr:col>23</xdr:col>
      <xdr:colOff>133350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26788"/>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8040"/>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708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35878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087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類似団体平均に比べ、人件費、物件費ともに低く推移している。これまでの行財政改革の効果が出ているものと考えられる。</a:t>
          </a:r>
        </a:p>
        <a:p>
          <a:r>
            <a:rPr kumimoji="1" lang="ja-JP" altLang="en-US" sz="1300">
              <a:latin typeface="ＭＳ Ｐゴシック" panose="020B0600070205080204" pitchFamily="50" charset="-128"/>
              <a:ea typeface="ＭＳ Ｐゴシック" panose="020B0600070205080204" pitchFamily="50" charset="-128"/>
            </a:rPr>
            <a:t>　一方で、若年層の職員の割合が高いことから人件費が類似団体と比べて低くなっていることが考えられるが、今後は昇級による人件費増額が見込まれる。</a:t>
          </a:r>
        </a:p>
        <a:p>
          <a:r>
            <a:rPr kumimoji="1" lang="ja-JP" altLang="en-US" sz="1300">
              <a:latin typeface="ＭＳ Ｐゴシック" panose="020B0600070205080204" pitchFamily="50" charset="-128"/>
              <a:ea typeface="ＭＳ Ｐゴシック" panose="020B0600070205080204" pitchFamily="50" charset="-128"/>
            </a:rPr>
            <a:t>　業務効率化の推進及び時間外勤務の削減を目的として、</a:t>
          </a:r>
          <a:r>
            <a:rPr kumimoji="1" lang="en-US" altLang="ja-JP" sz="1300">
              <a:latin typeface="ＭＳ Ｐゴシック" panose="020B0600070205080204" pitchFamily="50" charset="-128"/>
              <a:ea typeface="ＭＳ Ｐゴシック" panose="020B0600070205080204" pitchFamily="50" charset="-128"/>
            </a:rPr>
            <a:t>R8</a:t>
          </a:r>
          <a:r>
            <a:rPr kumimoji="1" lang="ja-JP" altLang="en-US" sz="1300">
              <a:latin typeface="ＭＳ Ｐゴシック" panose="020B0600070205080204" pitchFamily="50" charset="-128"/>
              <a:ea typeface="ＭＳ Ｐゴシック" panose="020B0600070205080204" pitchFamily="50" charset="-128"/>
            </a:rPr>
            <a:t>年度から窓口受付時間の変更を予定している。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140208</xdr:rowOff>
    </xdr:from>
    <xdr:to>
      <xdr:col>23</xdr:col>
      <xdr:colOff>133350</xdr:colOff>
      <xdr:row>81</xdr:row>
      <xdr:rowOff>6942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6208"/>
          <a:ext cx="838200" cy="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121958</xdr:rowOff>
    </xdr:from>
    <xdr:to>
      <xdr:col>19</xdr:col>
      <xdr:colOff>133350</xdr:colOff>
      <xdr:row>80</xdr:row>
      <xdr:rowOff>140208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3795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113148</xdr:rowOff>
    </xdr:from>
    <xdr:to>
      <xdr:col>15</xdr:col>
      <xdr:colOff>82550</xdr:colOff>
      <xdr:row>80</xdr:row>
      <xdr:rowOff>121958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9148"/>
          <a:ext cx="889000" cy="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75288</xdr:rowOff>
    </xdr:from>
    <xdr:to>
      <xdr:col>11</xdr:col>
      <xdr:colOff>31750</xdr:colOff>
      <xdr:row>80</xdr:row>
      <xdr:rowOff>113148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1288"/>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127592</xdr:rowOff>
    </xdr:from>
    <xdr:to>
      <xdr:col>23</xdr:col>
      <xdr:colOff>184150</xdr:colOff>
      <xdr:row>81</xdr:row>
      <xdr:rowOff>57742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144119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89408</xdr:rowOff>
    </xdr:from>
    <xdr:to>
      <xdr:col>19</xdr:col>
      <xdr:colOff>184150</xdr:colOff>
      <xdr:row>81</xdr:row>
      <xdr:rowOff>19558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29735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7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71158</xdr:rowOff>
    </xdr:from>
    <xdr:to>
      <xdr:col>15</xdr:col>
      <xdr:colOff>133350</xdr:colOff>
      <xdr:row>81</xdr:row>
      <xdr:rowOff>1308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11485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6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62348</xdr:rowOff>
    </xdr:from>
    <xdr:to>
      <xdr:col>11</xdr:col>
      <xdr:colOff>82550</xdr:colOff>
      <xdr:row>80</xdr:row>
      <xdr:rowOff>163948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2675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24488</xdr:rowOff>
    </xdr:from>
    <xdr:to>
      <xdr:col>7</xdr:col>
      <xdr:colOff>31750</xdr:colOff>
      <xdr:row>80</xdr:row>
      <xdr:rowOff>126088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136265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0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給料表の改定は例年、国に準拠した対応をしている。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昨年度から僅かに上昇したが、依然として類似団体の平均を大きく下回っている状況である。これは、専門性の高い職務に対応するため、任期付職員が増加しており、その給料設定が年齢・経験年数に対して低い傾向であることが主な要因として考えられる。今後も他団体の状況を踏まえて、必要に応じて給与制度を見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131536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672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121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79</xdr:row>
      <xdr:rowOff>164193</xdr:rowOff>
    </xdr:from>
    <xdr:to>
      <xdr:col>72</xdr:col>
      <xdr:colOff>203200</xdr:colOff>
      <xdr:row>80</xdr:row>
      <xdr:rowOff>96157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7087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164193</xdr:rowOff>
    </xdr:from>
    <xdr:to>
      <xdr:col>68</xdr:col>
      <xdr:colOff>152400</xdr:colOff>
      <xdr:row>80</xdr:row>
      <xdr:rowOff>113393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7087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113393</xdr:rowOff>
    </xdr:from>
    <xdr:to>
      <xdr:col>68</xdr:col>
      <xdr:colOff>203200</xdr:colOff>
      <xdr:row>80</xdr:row>
      <xdr:rowOff>43543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6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53720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62593</xdr:rowOff>
    </xdr:from>
    <xdr:to>
      <xdr:col>64</xdr:col>
      <xdr:colOff>152400</xdr:colOff>
      <xdr:row>80</xdr:row>
      <xdr:rowOff>164193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2920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行財政改革による大幅な職員削減により、全国平均、熊本県平均を下回っている状況であったが、地方分権の進展による業務量の増大や住民ニーズの多様化への対応、また、新たなまちづくりに関する様々な事業への取組等のため、正規職員や任期付職員を含め人員増を行った結果、類似団体の平均を若干上回っている。</a:t>
          </a:r>
        </a:p>
        <a:p>
          <a:r>
            <a:rPr kumimoji="1" lang="ja-JP" altLang="en-US" sz="1300">
              <a:latin typeface="ＭＳ Ｐゴシック" panose="020B0600070205080204" pitchFamily="50" charset="-128"/>
              <a:ea typeface="ＭＳ Ｐゴシック" panose="020B0600070205080204" pitchFamily="50" charset="-128"/>
            </a:rPr>
            <a:t>　将来的な人口減と行政サービスの質と量のバランスを図るとともに、行政ＤＸを積極的に推進することで、適正な定員管理に取り組んでいく。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145521</xdr:rowOff>
    </xdr:from>
    <xdr:to>
      <xdr:col>81</xdr:col>
      <xdr:colOff>44450</xdr:colOff>
      <xdr:row>62</xdr:row>
      <xdr:rowOff>4233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0397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61</xdr:row>
      <xdr:rowOff>145521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0196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143510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109326</xdr:rowOff>
    </xdr:from>
    <xdr:to>
      <xdr:col>68</xdr:col>
      <xdr:colOff>152400</xdr:colOff>
      <xdr:row>61</xdr:row>
      <xdr:rowOff>127423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777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96960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94721</xdr:rowOff>
    </xdr:from>
    <xdr:to>
      <xdr:col>77</xdr:col>
      <xdr:colOff>95250</xdr:colOff>
      <xdr:row>62</xdr:row>
      <xdr:rowOff>24871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9648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92710</xdr:rowOff>
    </xdr:from>
    <xdr:to>
      <xdr:col>73</xdr:col>
      <xdr:colOff>44450</xdr:colOff>
      <xdr:row>62</xdr:row>
      <xdr:rowOff>22860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58526</xdr:rowOff>
    </xdr:from>
    <xdr:to>
      <xdr:col>64</xdr:col>
      <xdr:colOff>152400</xdr:colOff>
      <xdr:row>61</xdr:row>
      <xdr:rowOff>160126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144903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年度と比較して、実質公債費比率（単年度）は元利償還金の額の増や、公営企業に要する経費の財源とする地方債の償還の財源に充てたと認められる繰入金の増により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年度の実質公債費比率が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ポイント増加したことにより、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ヵ年平均が</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今後控えている公共施設の老朽化対策事業について、緊急度や住民ニーズを的確に把握し、起債に過度に頼ることのない財政運営に努める。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154094</xdr:rowOff>
    </xdr:from>
    <xdr:to>
      <xdr:col>81</xdr:col>
      <xdr:colOff>44450</xdr:colOff>
      <xdr:row>43</xdr:row>
      <xdr:rowOff>22860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549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3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138006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将来負担額について、地方債現在高の増（南新地土地区画整理事業特別会計における地域開発事業債＋</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百万円）の一方、病院事業に係る地方債の償還に充てるための一般会計からの繰入見込額が</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百万円減少したことから、将来負担比率は</a:t>
          </a:r>
          <a:r>
            <a:rPr kumimoji="1" lang="en-US" altLang="ja-JP" sz="1300">
              <a:latin typeface="ＭＳ Ｐゴシック" panose="020B0600070205080204" pitchFamily="50" charset="-128"/>
              <a:ea typeface="ＭＳ Ｐゴシック" panose="020B0600070205080204" pitchFamily="50" charset="-128"/>
            </a:rPr>
            <a:t>88.1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今後も公共施設の老朽化等による更新・改修工事など、多額の臨時的経費の発生が見込まれ、基金の取り崩しが予想されるため、将来への負担が急激に増加しないように、財政の健全化に努める。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67975</xdr:rowOff>
    </xdr:from>
    <xdr:to>
      <xdr:col>81</xdr:col>
      <xdr:colOff>44450</xdr:colOff>
      <xdr:row>19</xdr:row>
      <xdr:rowOff>121981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25525"/>
          <a:ext cx="8382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12156</xdr:rowOff>
    </xdr:from>
    <xdr:to>
      <xdr:col>77</xdr:col>
      <xdr:colOff>44450</xdr:colOff>
      <xdr:row>19</xdr:row>
      <xdr:rowOff>121981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26806"/>
          <a:ext cx="889000" cy="45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51949</xdr:rowOff>
    </xdr:from>
    <xdr:to>
      <xdr:col>72</xdr:col>
      <xdr:colOff>203200</xdr:colOff>
      <xdr:row>17</xdr:row>
      <xdr:rowOff>12156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52249"/>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17175</xdr:rowOff>
    </xdr:from>
    <xdr:to>
      <xdr:col>81</xdr:col>
      <xdr:colOff>95250</xdr:colOff>
      <xdr:row>19</xdr:row>
      <xdr:rowOff>118775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160702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4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71181</xdr:rowOff>
    </xdr:from>
    <xdr:to>
      <xdr:col>77</xdr:col>
      <xdr:colOff>95250</xdr:colOff>
      <xdr:row>20</xdr:row>
      <xdr:rowOff>1331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157558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41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132806</xdr:rowOff>
    </xdr:from>
    <xdr:to>
      <xdr:col>73</xdr:col>
      <xdr:colOff>44450</xdr:colOff>
      <xdr:row>17</xdr:row>
      <xdr:rowOff>62956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47733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6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1149</xdr:rowOff>
    </xdr:from>
    <xdr:to>
      <xdr:col>68</xdr:col>
      <xdr:colOff>203200</xdr:colOff>
      <xdr:row>14</xdr:row>
      <xdr:rowOff>102749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87526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49,036
48,586
57.37
28,057,721
27,587,529
316,729
12,676,553
16,864,156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年度は給与改定及び退職手当の支給に伴い、</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年度に対して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ポイント増となったが、依然として類似団体平均よりは低い状況である。</a:t>
          </a:r>
        </a:p>
        <a:p>
          <a:r>
            <a:rPr kumimoji="1" lang="ja-JP" altLang="en-US" sz="1300">
              <a:latin typeface="ＭＳ Ｐゴシック" panose="020B0600070205080204" pitchFamily="50" charset="-128"/>
              <a:ea typeface="ＭＳ Ｐゴシック" panose="020B0600070205080204" pitchFamily="50" charset="-128"/>
            </a:rPr>
            <a:t>　今後も、若年層の職員の昇給や増額が少しずつ見込まれる。窓口受付時間の変更などにより時間外手当の削減等、人件費の削減に努める。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666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9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9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128778</xdr:rowOff>
    </xdr:from>
    <xdr:to>
      <xdr:col>15</xdr:col>
      <xdr:colOff>149225</xdr:colOff>
      <xdr:row>36</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69105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より低くなっているのは、行財政改革による事務事業の見直しなどにより、経費節減に努めた結果が表れていると考えられる。今後も引き続き水準を抑えるよう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58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14</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5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60325</xdr:rowOff>
    </xdr:from>
    <xdr:to>
      <xdr:col>73</xdr:col>
      <xdr:colOff>180975</xdr:colOff>
      <xdr:row>14</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606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127000</xdr:rowOff>
    </xdr:from>
    <xdr:to>
      <xdr:col>69</xdr:col>
      <xdr:colOff>92075</xdr:colOff>
      <xdr:row>14</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55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38100</xdr:rowOff>
    </xdr:from>
    <xdr:to>
      <xdr:col>82</xdr:col>
      <xdr:colOff>158750</xdr:colOff>
      <xdr:row>15</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104775</xdr:rowOff>
    </xdr:from>
    <xdr:to>
      <xdr:col>78</xdr:col>
      <xdr:colOff>120650</xdr:colOff>
      <xdr:row>15</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45102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3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xdr:rowOff>
    </xdr:from>
    <xdr:to>
      <xdr:col>69</xdr:col>
      <xdr:colOff>142875</xdr:colOff>
      <xdr:row>14</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76200</xdr:rowOff>
    </xdr:from>
    <xdr:to>
      <xdr:col>65</xdr:col>
      <xdr:colOff>53975</xdr:colOff>
      <xdr:row>14</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ポイント増加している。主な要因としては、特定教育・保育施設型給付費の増や介護・訓練等・障害児通所給付費支給事業費の増が挙げられる。</a:t>
          </a:r>
        </a:p>
        <a:p>
          <a:r>
            <a:rPr kumimoji="1" lang="ja-JP" altLang="en-US" sz="1300">
              <a:latin typeface="ＭＳ Ｐゴシック" panose="020B0600070205080204" pitchFamily="50" charset="-128"/>
              <a:ea typeface="ＭＳ Ｐゴシック" panose="020B0600070205080204" pitchFamily="50" charset="-128"/>
            </a:rPr>
            <a:t>　各種社会保障関連経費については、今後も少子高齢化の進行や制度改正等により、大きな増額が見込まれる。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59</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139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155575</xdr:rowOff>
    </xdr:from>
    <xdr:to>
      <xdr:col>19</xdr:col>
      <xdr:colOff>187325</xdr:colOff>
      <xdr:row>58</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282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155575</xdr:rowOff>
    </xdr:from>
    <xdr:to>
      <xdr:col>15</xdr:col>
      <xdr:colOff>98425</xdr:colOff>
      <xdr:row>58</xdr:row>
      <xdr:rowOff>3175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928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xdr:rowOff>
    </xdr:from>
    <xdr:to>
      <xdr:col>11</xdr:col>
      <xdr:colOff>9525</xdr:colOff>
      <xdr:row>58</xdr:row>
      <xdr:rowOff>98425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472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104775</xdr:rowOff>
    </xdr:from>
    <xdr:to>
      <xdr:col>15</xdr:col>
      <xdr:colOff>149225</xdr:colOff>
      <xdr:row>58</xdr:row>
      <xdr:rowOff>34925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19702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123825</xdr:rowOff>
    </xdr:from>
    <xdr:to>
      <xdr:col>11</xdr:col>
      <xdr:colOff>60325</xdr:colOff>
      <xdr:row>58</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47625</xdr:rowOff>
    </xdr:from>
    <xdr:to>
      <xdr:col>6</xdr:col>
      <xdr:colOff>171450</xdr:colOff>
      <xdr:row>58</xdr:row>
      <xdr:rowOff>149225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134002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ポイント減少したが、類似団体平均より大きくなっている。主な要因としては、後期高齢者医療特会における療養給付費負担金が高いことが挙げられる。</a:t>
          </a:r>
        </a:p>
        <a:p>
          <a:r>
            <a:rPr kumimoji="1" lang="ja-JP" altLang="en-US" sz="1300">
              <a:latin typeface="ＭＳ Ｐゴシック" panose="020B0600070205080204" pitchFamily="50" charset="-128"/>
              <a:ea typeface="ＭＳ Ｐゴシック" panose="020B0600070205080204" pitchFamily="50" charset="-128"/>
            </a:rPr>
            <a:t>　高齢化率の上昇や医療技術の高度化により、特別会計への繰出金は今後も増加が見込まれる。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40132</xdr:rowOff>
    </xdr:from>
    <xdr:to>
      <xdr:col>82</xdr:col>
      <xdr:colOff>107950</xdr:colOff>
      <xdr:row>60</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3271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60</xdr:row>
      <xdr:rowOff>49276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631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110998</xdr:rowOff>
    </xdr:from>
    <xdr:to>
      <xdr:col>73</xdr:col>
      <xdr:colOff>180975</xdr:colOff>
      <xdr:row>59</xdr:row>
      <xdr:rowOff>147574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26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110998</xdr:rowOff>
    </xdr:from>
    <xdr:to>
      <xdr:col>69</xdr:col>
      <xdr:colOff>92075</xdr:colOff>
      <xdr:row>60</xdr:row>
      <xdr:rowOff>3556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265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160782</xdr:rowOff>
    </xdr:from>
    <xdr:to>
      <xdr:col>82</xdr:col>
      <xdr:colOff>158750</xdr:colOff>
      <xdr:row>60</xdr:row>
      <xdr:rowOff>90932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69359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169926</xdr:rowOff>
    </xdr:from>
    <xdr:to>
      <xdr:col>78</xdr:col>
      <xdr:colOff>120650</xdr:colOff>
      <xdr:row>60</xdr:row>
      <xdr:rowOff>100076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84853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7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60198</xdr:rowOff>
    </xdr:from>
    <xdr:to>
      <xdr:col>69</xdr:col>
      <xdr:colOff>142875</xdr:colOff>
      <xdr:row>59</xdr:row>
      <xdr:rowOff>161798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124206</xdr:rowOff>
    </xdr:from>
    <xdr:to>
      <xdr:col>65</xdr:col>
      <xdr:colOff>53975</xdr:colOff>
      <xdr:row>60</xdr:row>
      <xdr:rowOff>54356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39133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ポイント増加している。主な要因としては、病院事業会計繰出金や有明広域行政事務組合負担金の増が挙げられる。物価高騰の影響等によりこの傾向が続くことが見込まれる。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043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2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28702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344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公債費に係る経常収支比率は、これまでの行政改革の成果により、類似団体平均と比べて低い水準で推移しているが、近年の大型事業の実施によりその差は小さくなっている。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今後も、公共施設の老朽化対策事業による起債が見込まれるが、起債に過度に頼ることのない財政運営に努める。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03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96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27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27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扶助費や物件費、人件費に係る経常収支比率の増より、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今後も物価・人件費の高騰や社会保障関連経費の増が見込まれるが、業務効率化や事務事業の見直しにより経費節減に努める。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6177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131572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57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42316"/>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83566</xdr:rowOff>
    </xdr:from>
    <xdr:to>
      <xdr:col>69</xdr:col>
      <xdr:colOff>92075</xdr:colOff>
      <xdr:row>75</xdr:row>
      <xdr:rowOff>110998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42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167149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119142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88964</xdr:rowOff>
    </xdr:from>
    <xdr:to>
      <xdr:col>29</xdr:col>
      <xdr:colOff>127000</xdr:colOff>
      <xdr:row>19</xdr:row>
      <xdr:rowOff>11709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22689"/>
          <a:ext cx="647700" cy="9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11709</xdr:rowOff>
    </xdr:from>
    <xdr:to>
      <xdr:col>26</xdr:col>
      <xdr:colOff>50800</xdr:colOff>
      <xdr:row>19</xdr:row>
      <xdr:rowOff>31433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16884"/>
          <a:ext cx="698500" cy="19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31331</xdr:rowOff>
    </xdr:from>
    <xdr:to>
      <xdr:col>22</xdr:col>
      <xdr:colOff>114300</xdr:colOff>
      <xdr:row>19</xdr:row>
      <xdr:rowOff>31433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36506"/>
          <a:ext cx="698500" cy="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31331</xdr:rowOff>
    </xdr:from>
    <xdr:to>
      <xdr:col>18</xdr:col>
      <xdr:colOff>177800</xdr:colOff>
      <xdr:row>19</xdr:row>
      <xdr:rowOff>57531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6506"/>
          <a:ext cx="698500" cy="2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38164</xdr:rowOff>
    </xdr:from>
    <xdr:to>
      <xdr:col>29</xdr:col>
      <xdr:colOff>177800</xdr:colOff>
      <xdr:row>18</xdr:row>
      <xdr:rowOff>139764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54691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132359</xdr:rowOff>
    </xdr:from>
    <xdr:to>
      <xdr:col>26</xdr:col>
      <xdr:colOff>101600</xdr:colOff>
      <xdr:row>19</xdr:row>
      <xdr:rowOff>62509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66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72686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152083</xdr:rowOff>
    </xdr:from>
    <xdr:to>
      <xdr:col>22</xdr:col>
      <xdr:colOff>165100</xdr:colOff>
      <xdr:row>19</xdr:row>
      <xdr:rowOff>82233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5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92410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151981</xdr:rowOff>
    </xdr:from>
    <xdr:to>
      <xdr:col>19</xdr:col>
      <xdr:colOff>38100</xdr:colOff>
      <xdr:row>19</xdr:row>
      <xdr:rowOff>82131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92308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6731</xdr:rowOff>
    </xdr:from>
    <xdr:to>
      <xdr:col>15</xdr:col>
      <xdr:colOff>101600</xdr:colOff>
      <xdr:row>19</xdr:row>
      <xdr:rowOff>108331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1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118508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213933</xdr:rowOff>
    </xdr:from>
    <xdr:to>
      <xdr:col>29</xdr:col>
      <xdr:colOff>127000</xdr:colOff>
      <xdr:row>34</xdr:row>
      <xdr:rowOff>313799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81383"/>
          <a:ext cx="647700" cy="99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294825</xdr:rowOff>
    </xdr:from>
    <xdr:to>
      <xdr:col>26</xdr:col>
      <xdr:colOff>50800</xdr:colOff>
      <xdr:row>34</xdr:row>
      <xdr:rowOff>313799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62275"/>
          <a:ext cx="698500" cy="18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294825</xdr:rowOff>
    </xdr:from>
    <xdr:to>
      <xdr:col>22</xdr:col>
      <xdr:colOff>114300</xdr:colOff>
      <xdr:row>34</xdr:row>
      <xdr:rowOff>336887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62275"/>
          <a:ext cx="69850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336887</xdr:rowOff>
    </xdr:from>
    <xdr:to>
      <xdr:col>18</xdr:col>
      <xdr:colOff>177800</xdr:colOff>
      <xdr:row>35</xdr:row>
      <xdr:rowOff>39153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04337"/>
          <a:ext cx="698500" cy="4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163133</xdr:rowOff>
    </xdr:from>
    <xdr:to>
      <xdr:col>29</xdr:col>
      <xdr:colOff>177800</xdr:colOff>
      <xdr:row>34</xdr:row>
      <xdr:rowOff>264733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0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8210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7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262999</xdr:rowOff>
    </xdr:from>
    <xdr:to>
      <xdr:col>26</xdr:col>
      <xdr:colOff>101600</xdr:colOff>
      <xdr:row>35</xdr:row>
      <xdr:rowOff>21699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30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31876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9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244025</xdr:rowOff>
    </xdr:from>
    <xdr:to>
      <xdr:col>22</xdr:col>
      <xdr:colOff>165100</xdr:colOff>
      <xdr:row>35</xdr:row>
      <xdr:rowOff>2725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11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12902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80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286087</xdr:rowOff>
    </xdr:from>
    <xdr:to>
      <xdr:col>19</xdr:col>
      <xdr:colOff>38100</xdr:colOff>
      <xdr:row>35</xdr:row>
      <xdr:rowOff>44787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3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54965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331253</xdr:rowOff>
    </xdr:from>
    <xdr:to>
      <xdr:col>15</xdr:col>
      <xdr:colOff>101600</xdr:colOff>
      <xdr:row>35</xdr:row>
      <xdr:rowOff>89953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100129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67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49,036
48,586
57.37
28,057,721
27,587,529
316,729
12,676,553
16,864,156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12370</xdr:rowOff>
    </xdr:from>
    <xdr:to>
      <xdr:col>24</xdr:col>
      <xdr:colOff>63500</xdr:colOff>
      <xdr:row>37</xdr:row>
      <xdr:rowOff>95107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6020"/>
          <a:ext cx="838200" cy="8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95107</xdr:rowOff>
    </xdr:from>
    <xdr:to>
      <xdr:col>19</xdr:col>
      <xdr:colOff>177800</xdr:colOff>
      <xdr:row>37</xdr:row>
      <xdr:rowOff>106602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8757"/>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106602</xdr:rowOff>
    </xdr:from>
    <xdr:to>
      <xdr:col>15</xdr:col>
      <xdr:colOff>50800</xdr:colOff>
      <xdr:row>37</xdr:row>
      <xdr:rowOff>152534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0252"/>
          <a:ext cx="8890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152534</xdr:rowOff>
    </xdr:from>
    <xdr:to>
      <xdr:col>10</xdr:col>
      <xdr:colOff>114300</xdr:colOff>
      <xdr:row>37</xdr:row>
      <xdr:rowOff>164895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6184"/>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133020</xdr:rowOff>
    </xdr:from>
    <xdr:to>
      <xdr:col>24</xdr:col>
      <xdr:colOff>114300</xdr:colOff>
      <xdr:row>37</xdr:row>
      <xdr:rowOff>63170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111447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44307</xdr:rowOff>
    </xdr:from>
    <xdr:to>
      <xdr:col>20</xdr:col>
      <xdr:colOff>38100</xdr:colOff>
      <xdr:row>37</xdr:row>
      <xdr:rowOff>145907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137034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55802</xdr:rowOff>
    </xdr:from>
    <xdr:to>
      <xdr:col>15</xdr:col>
      <xdr:colOff>101600</xdr:colOff>
      <xdr:row>37</xdr:row>
      <xdr:rowOff>157402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148529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101734</xdr:rowOff>
    </xdr:from>
    <xdr:to>
      <xdr:col>10</xdr:col>
      <xdr:colOff>165100</xdr:colOff>
      <xdr:row>38</xdr:row>
      <xdr:rowOff>31884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23011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114095</xdr:rowOff>
    </xdr:from>
    <xdr:to>
      <xdr:col>6</xdr:col>
      <xdr:colOff>38100</xdr:colOff>
      <xdr:row>38</xdr:row>
      <xdr:rowOff>44245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35372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40275</xdr:rowOff>
    </xdr:from>
    <xdr:to>
      <xdr:col>24</xdr:col>
      <xdr:colOff>63500</xdr:colOff>
      <xdr:row>58</xdr:row>
      <xdr:rowOff>57123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84375"/>
          <a:ext cx="8382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57123</xdr:rowOff>
    </xdr:from>
    <xdr:to>
      <xdr:col>19</xdr:col>
      <xdr:colOff>177800</xdr:colOff>
      <xdr:row>58</xdr:row>
      <xdr:rowOff>66235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1223"/>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65767</xdr:rowOff>
    </xdr:from>
    <xdr:to>
      <xdr:col>15</xdr:col>
      <xdr:colOff>50800</xdr:colOff>
      <xdr:row>58</xdr:row>
      <xdr:rowOff>66235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09867"/>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65767</xdr:rowOff>
    </xdr:from>
    <xdr:to>
      <xdr:col>10</xdr:col>
      <xdr:colOff>114300</xdr:colOff>
      <xdr:row>58</xdr:row>
      <xdr:rowOff>96162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9867"/>
          <a:ext cx="8890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160925</xdr:rowOff>
    </xdr:from>
    <xdr:to>
      <xdr:col>24</xdr:col>
      <xdr:colOff>114300</xdr:colOff>
      <xdr:row>58</xdr:row>
      <xdr:rowOff>91075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6323</xdr:rowOff>
    </xdr:from>
    <xdr:to>
      <xdr:col>20</xdr:col>
      <xdr:colOff>38100</xdr:colOff>
      <xdr:row>58</xdr:row>
      <xdr:rowOff>107923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99050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15435</xdr:rowOff>
    </xdr:from>
    <xdr:to>
      <xdr:col>15</xdr:col>
      <xdr:colOff>101600</xdr:colOff>
      <xdr:row>58</xdr:row>
      <xdr:rowOff>117035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108162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14967</xdr:rowOff>
    </xdr:from>
    <xdr:to>
      <xdr:col>10</xdr:col>
      <xdr:colOff>165100</xdr:colOff>
      <xdr:row>58</xdr:row>
      <xdr:rowOff>116567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107694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45362</xdr:rowOff>
    </xdr:from>
    <xdr:to>
      <xdr:col>6</xdr:col>
      <xdr:colOff>38100</xdr:colOff>
      <xdr:row>58</xdr:row>
      <xdr:rowOff>146962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138089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8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133186</xdr:rowOff>
    </xdr:from>
    <xdr:to>
      <xdr:col>24</xdr:col>
      <xdr:colOff>63500</xdr:colOff>
      <xdr:row>77</xdr:row>
      <xdr:rowOff>154750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34836"/>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154750</xdr:rowOff>
    </xdr:from>
    <xdr:to>
      <xdr:col>19</xdr:col>
      <xdr:colOff>177800</xdr:colOff>
      <xdr:row>77</xdr:row>
      <xdr:rowOff>166866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56400"/>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166866</xdr:rowOff>
    </xdr:from>
    <xdr:to>
      <xdr:col>15</xdr:col>
      <xdr:colOff>50800</xdr:colOff>
      <xdr:row>78</xdr:row>
      <xdr:rowOff>30886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68516"/>
          <a:ext cx="889000" cy="3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29744</xdr:rowOff>
    </xdr:from>
    <xdr:to>
      <xdr:col>10</xdr:col>
      <xdr:colOff>114300</xdr:colOff>
      <xdr:row>78</xdr:row>
      <xdr:rowOff>30886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0284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82386</xdr:rowOff>
    </xdr:from>
    <xdr:to>
      <xdr:col>24</xdr:col>
      <xdr:colOff>114300</xdr:colOff>
      <xdr:row>78</xdr:row>
      <xdr:rowOff>12536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105263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3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103950</xdr:rowOff>
    </xdr:from>
    <xdr:to>
      <xdr:col>20</xdr:col>
      <xdr:colOff>38100</xdr:colOff>
      <xdr:row>78</xdr:row>
      <xdr:rowOff>34100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50627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116066</xdr:rowOff>
    </xdr:from>
    <xdr:to>
      <xdr:col>15</xdr:col>
      <xdr:colOff>101600</xdr:colOff>
      <xdr:row>78</xdr:row>
      <xdr:rowOff>46216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62743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9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151536</xdr:rowOff>
    </xdr:from>
    <xdr:to>
      <xdr:col>10</xdr:col>
      <xdr:colOff>165100</xdr:colOff>
      <xdr:row>78</xdr:row>
      <xdr:rowOff>81686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98213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2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150394</xdr:rowOff>
    </xdr:from>
    <xdr:to>
      <xdr:col>6</xdr:col>
      <xdr:colOff>38100</xdr:colOff>
      <xdr:row>78</xdr:row>
      <xdr:rowOff>80544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97071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1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8603</xdr:rowOff>
    </xdr:from>
    <xdr:to>
      <xdr:col>24</xdr:col>
      <xdr:colOff>63500</xdr:colOff>
      <xdr:row>94</xdr:row>
      <xdr:rowOff>91401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124903"/>
          <a:ext cx="838200" cy="8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91401</xdr:rowOff>
    </xdr:from>
    <xdr:to>
      <xdr:col>19</xdr:col>
      <xdr:colOff>177800</xdr:colOff>
      <xdr:row>95</xdr:row>
      <xdr:rowOff>69672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07701"/>
          <a:ext cx="889000" cy="1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71915</xdr:rowOff>
    </xdr:from>
    <xdr:to>
      <xdr:col>15</xdr:col>
      <xdr:colOff>50800</xdr:colOff>
      <xdr:row>95</xdr:row>
      <xdr:rowOff>69672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188215"/>
          <a:ext cx="889000" cy="1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71915</xdr:rowOff>
    </xdr:from>
    <xdr:to>
      <xdr:col>10</xdr:col>
      <xdr:colOff>114300</xdr:colOff>
      <xdr:row>96</xdr:row>
      <xdr:rowOff>58688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188215"/>
          <a:ext cx="889000" cy="3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129253</xdr:rowOff>
    </xdr:from>
    <xdr:to>
      <xdr:col>24</xdr:col>
      <xdr:colOff>114300</xdr:colOff>
      <xdr:row>94</xdr:row>
      <xdr:rowOff>59403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0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152130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92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40601</xdr:rowOff>
    </xdr:from>
    <xdr:to>
      <xdr:col>20</xdr:col>
      <xdr:colOff>38100</xdr:colOff>
      <xdr:row>94</xdr:row>
      <xdr:rowOff>142201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158728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93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18872</xdr:rowOff>
    </xdr:from>
    <xdr:to>
      <xdr:col>15</xdr:col>
      <xdr:colOff>101600</xdr:colOff>
      <xdr:row>95</xdr:row>
      <xdr:rowOff>120472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08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21115</xdr:rowOff>
    </xdr:from>
    <xdr:to>
      <xdr:col>10</xdr:col>
      <xdr:colOff>165100</xdr:colOff>
      <xdr:row>94</xdr:row>
      <xdr:rowOff>122715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1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139242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91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7888</xdr:rowOff>
    </xdr:from>
    <xdr:to>
      <xdr:col>6</xdr:col>
      <xdr:colOff>38100</xdr:colOff>
      <xdr:row>96</xdr:row>
      <xdr:rowOff>109488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126015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24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132316</xdr:rowOff>
    </xdr:from>
    <xdr:to>
      <xdr:col>55</xdr:col>
      <xdr:colOff>0</xdr:colOff>
      <xdr:row>35</xdr:row>
      <xdr:rowOff>171376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33066"/>
          <a:ext cx="8382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129375</xdr:rowOff>
    </xdr:from>
    <xdr:to>
      <xdr:col>50</xdr:col>
      <xdr:colOff>114300</xdr:colOff>
      <xdr:row>35</xdr:row>
      <xdr:rowOff>132316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30125"/>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129375</xdr:rowOff>
    </xdr:from>
    <xdr:to>
      <xdr:col>45</xdr:col>
      <xdr:colOff>177800</xdr:colOff>
      <xdr:row>36</xdr:row>
      <xdr:rowOff>59218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30125"/>
          <a:ext cx="889000" cy="10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15090</xdr:rowOff>
    </xdr:from>
    <xdr:to>
      <xdr:col>41</xdr:col>
      <xdr:colOff>50800</xdr:colOff>
      <xdr:row>36</xdr:row>
      <xdr:rowOff>59218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01490"/>
          <a:ext cx="889000" cy="72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120576</xdr:rowOff>
    </xdr:from>
    <xdr:to>
      <xdr:col>55</xdr:col>
      <xdr:colOff>50800</xdr:colOff>
      <xdr:row>36</xdr:row>
      <xdr:rowOff>50726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2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143453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7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81516</xdr:rowOff>
    </xdr:from>
    <xdr:to>
      <xdr:col>50</xdr:col>
      <xdr:colOff>165100</xdr:colOff>
      <xdr:row>36</xdr:row>
      <xdr:rowOff>11666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0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28193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8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78575</xdr:rowOff>
    </xdr:from>
    <xdr:to>
      <xdr:col>46</xdr:col>
      <xdr:colOff>38100</xdr:colOff>
      <xdr:row>36</xdr:row>
      <xdr:rowOff>8725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25252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5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8418</xdr:rowOff>
    </xdr:from>
    <xdr:to>
      <xdr:col>41</xdr:col>
      <xdr:colOff>101600</xdr:colOff>
      <xdr:row>36</xdr:row>
      <xdr:rowOff>110018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126545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135740</xdr:rowOff>
    </xdr:from>
    <xdr:to>
      <xdr:col>36</xdr:col>
      <xdr:colOff>165100</xdr:colOff>
      <xdr:row>32</xdr:row>
      <xdr:rowOff>65890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82417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2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129968</xdr:rowOff>
    </xdr:from>
    <xdr:to>
      <xdr:col>55</xdr:col>
      <xdr:colOff>0</xdr:colOff>
      <xdr:row>57</xdr:row>
      <xdr:rowOff>38180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59718"/>
          <a:ext cx="838200" cy="25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51830</xdr:rowOff>
    </xdr:from>
    <xdr:to>
      <xdr:col>50</xdr:col>
      <xdr:colOff>114300</xdr:colOff>
      <xdr:row>57</xdr:row>
      <xdr:rowOff>38180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10130"/>
          <a:ext cx="889000" cy="50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95645</xdr:rowOff>
    </xdr:from>
    <xdr:to>
      <xdr:col>45</xdr:col>
      <xdr:colOff>177800</xdr:colOff>
      <xdr:row>54</xdr:row>
      <xdr:rowOff>51830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18249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95645</xdr:rowOff>
    </xdr:from>
    <xdr:to>
      <xdr:col>41</xdr:col>
      <xdr:colOff>50800</xdr:colOff>
      <xdr:row>54</xdr:row>
      <xdr:rowOff>109481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182495"/>
          <a:ext cx="889000" cy="18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79168</xdr:rowOff>
    </xdr:from>
    <xdr:to>
      <xdr:col>55</xdr:col>
      <xdr:colOff>50800</xdr:colOff>
      <xdr:row>56</xdr:row>
      <xdr:rowOff>9318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102045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6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158830</xdr:rowOff>
    </xdr:from>
    <xdr:to>
      <xdr:col>50</xdr:col>
      <xdr:colOff>165100</xdr:colOff>
      <xdr:row>57</xdr:row>
      <xdr:rowOff>88980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80107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5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1030</xdr:rowOff>
    </xdr:from>
    <xdr:to>
      <xdr:col>46</xdr:col>
      <xdr:colOff>38100</xdr:colOff>
      <xdr:row>54</xdr:row>
      <xdr:rowOff>102630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5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119157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03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44845</xdr:rowOff>
    </xdr:from>
    <xdr:to>
      <xdr:col>41</xdr:col>
      <xdr:colOff>101600</xdr:colOff>
      <xdr:row>53</xdr:row>
      <xdr:rowOff>146445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1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162972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90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58681</xdr:rowOff>
    </xdr:from>
    <xdr:to>
      <xdr:col>36</xdr:col>
      <xdr:colOff>165100</xdr:colOff>
      <xdr:row>54</xdr:row>
      <xdr:rowOff>160281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1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5358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9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19914</xdr:rowOff>
    </xdr:from>
    <xdr:to>
      <xdr:col>55</xdr:col>
      <xdr:colOff>0</xdr:colOff>
      <xdr:row>78</xdr:row>
      <xdr:rowOff>31401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21564"/>
          <a:ext cx="838200" cy="18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8846</xdr:rowOff>
    </xdr:from>
    <xdr:to>
      <xdr:col>50</xdr:col>
      <xdr:colOff>114300</xdr:colOff>
      <xdr:row>78</xdr:row>
      <xdr:rowOff>31401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10496"/>
          <a:ext cx="8890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8846</xdr:rowOff>
    </xdr:from>
    <xdr:to>
      <xdr:col>45</xdr:col>
      <xdr:colOff>177800</xdr:colOff>
      <xdr:row>77</xdr:row>
      <xdr:rowOff>94056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10496"/>
          <a:ext cx="889000" cy="8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7455</xdr:rowOff>
    </xdr:from>
    <xdr:to>
      <xdr:col>41</xdr:col>
      <xdr:colOff>50800</xdr:colOff>
      <xdr:row>77</xdr:row>
      <xdr:rowOff>94056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09105"/>
          <a:ext cx="889000" cy="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140564</xdr:rowOff>
    </xdr:from>
    <xdr:to>
      <xdr:col>55</xdr:col>
      <xdr:colOff>50800</xdr:colOff>
      <xdr:row>77</xdr:row>
      <xdr:rowOff>70714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7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163441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152051</xdr:rowOff>
    </xdr:from>
    <xdr:to>
      <xdr:col>50</xdr:col>
      <xdr:colOff>165100</xdr:colOff>
      <xdr:row>78</xdr:row>
      <xdr:rowOff>82201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73328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4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129496</xdr:rowOff>
    </xdr:from>
    <xdr:to>
      <xdr:col>46</xdr:col>
      <xdr:colOff>38100</xdr:colOff>
      <xdr:row>77</xdr:row>
      <xdr:rowOff>59646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76172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43256</xdr:rowOff>
    </xdr:from>
    <xdr:to>
      <xdr:col>41</xdr:col>
      <xdr:colOff>101600</xdr:colOff>
      <xdr:row>77</xdr:row>
      <xdr:rowOff>144856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161383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2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128105</xdr:rowOff>
    </xdr:from>
    <xdr:to>
      <xdr:col>36</xdr:col>
      <xdr:colOff>165100</xdr:colOff>
      <xdr:row>77</xdr:row>
      <xdr:rowOff>58255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5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74782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127254</xdr:rowOff>
    </xdr:from>
    <xdr:to>
      <xdr:col>55</xdr:col>
      <xdr:colOff>0</xdr:colOff>
      <xdr:row>97</xdr:row>
      <xdr:rowOff>138061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86454"/>
          <a:ext cx="838200" cy="1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133578</xdr:rowOff>
    </xdr:from>
    <xdr:to>
      <xdr:col>50</xdr:col>
      <xdr:colOff>114300</xdr:colOff>
      <xdr:row>97</xdr:row>
      <xdr:rowOff>138061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249878"/>
          <a:ext cx="889000" cy="5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144120</xdr:rowOff>
    </xdr:from>
    <xdr:to>
      <xdr:col>45</xdr:col>
      <xdr:colOff>177800</xdr:colOff>
      <xdr:row>94</xdr:row>
      <xdr:rowOff>133578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088970"/>
          <a:ext cx="889000" cy="1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144120</xdr:rowOff>
    </xdr:from>
    <xdr:to>
      <xdr:col>41</xdr:col>
      <xdr:colOff>50800</xdr:colOff>
      <xdr:row>95</xdr:row>
      <xdr:rowOff>34837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088970"/>
          <a:ext cx="889000" cy="2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76454</xdr:rowOff>
    </xdr:from>
    <xdr:to>
      <xdr:col>55</xdr:col>
      <xdr:colOff>50800</xdr:colOff>
      <xdr:row>97</xdr:row>
      <xdr:rowOff>6604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3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99331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87261</xdr:rowOff>
    </xdr:from>
    <xdr:to>
      <xdr:col>50</xdr:col>
      <xdr:colOff>165100</xdr:colOff>
      <xdr:row>98</xdr:row>
      <xdr:rowOff>17411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8538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1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82778</xdr:rowOff>
    </xdr:from>
    <xdr:to>
      <xdr:col>46</xdr:col>
      <xdr:colOff>38100</xdr:colOff>
      <xdr:row>95</xdr:row>
      <xdr:rowOff>12928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29455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97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93320</xdr:rowOff>
    </xdr:from>
    <xdr:to>
      <xdr:col>41</xdr:col>
      <xdr:colOff>101600</xdr:colOff>
      <xdr:row>94</xdr:row>
      <xdr:rowOff>23470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03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39997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58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155487</xdr:rowOff>
    </xdr:from>
    <xdr:to>
      <xdr:col>36</xdr:col>
      <xdr:colOff>165100</xdr:colOff>
      <xdr:row>95</xdr:row>
      <xdr:rowOff>85637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102164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4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96440</xdr:rowOff>
    </xdr:from>
    <xdr:to>
      <xdr:col>85</xdr:col>
      <xdr:colOff>127000</xdr:colOff>
      <xdr:row>39</xdr:row>
      <xdr:rowOff>96767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299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96756</xdr:rowOff>
    </xdr:from>
    <xdr:to>
      <xdr:col>81</xdr:col>
      <xdr:colOff>50800</xdr:colOff>
      <xdr:row>39</xdr:row>
      <xdr:rowOff>96767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330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84814</xdr:rowOff>
    </xdr:from>
    <xdr:to>
      <xdr:col>76</xdr:col>
      <xdr:colOff>114300</xdr:colOff>
      <xdr:row>39</xdr:row>
      <xdr:rowOff>96756</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71364"/>
          <a:ext cx="8890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63043</xdr:rowOff>
    </xdr:from>
    <xdr:to>
      <xdr:col>71</xdr:col>
      <xdr:colOff>177800</xdr:colOff>
      <xdr:row>39</xdr:row>
      <xdr:rowOff>84814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4959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45640</xdr:rowOff>
    </xdr:from>
    <xdr:to>
      <xdr:col>85</xdr:col>
      <xdr:colOff>177800</xdr:colOff>
      <xdr:row>39</xdr:row>
      <xdr:rowOff>147240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45967</xdr:rowOff>
    </xdr:from>
    <xdr:to>
      <xdr:col>81</xdr:col>
      <xdr:colOff>101600</xdr:colOff>
      <xdr:row>39</xdr:row>
      <xdr:rowOff>147567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138694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5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45956</xdr:rowOff>
    </xdr:from>
    <xdr:to>
      <xdr:col>76</xdr:col>
      <xdr:colOff>165100</xdr:colOff>
      <xdr:row>39</xdr:row>
      <xdr:rowOff>147556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138683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5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34014</xdr:rowOff>
    </xdr:from>
    <xdr:to>
      <xdr:col>72</xdr:col>
      <xdr:colOff>38100</xdr:colOff>
      <xdr:row>39</xdr:row>
      <xdr:rowOff>135614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152141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12243</xdr:rowOff>
    </xdr:from>
    <xdr:to>
      <xdr:col>67</xdr:col>
      <xdr:colOff>101600</xdr:colOff>
      <xdr:row>39</xdr:row>
      <xdr:rowOff>113843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130370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113818</xdr:rowOff>
    </xdr:from>
    <xdr:to>
      <xdr:col>85</xdr:col>
      <xdr:colOff>127000</xdr:colOff>
      <xdr:row>76</xdr:row>
      <xdr:rowOff>134302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44018"/>
          <a:ext cx="8382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134302</xdr:rowOff>
    </xdr:from>
    <xdr:to>
      <xdr:col>81</xdr:col>
      <xdr:colOff>50800</xdr:colOff>
      <xdr:row>76</xdr:row>
      <xdr:rowOff>140348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64502"/>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140348</xdr:rowOff>
    </xdr:from>
    <xdr:to>
      <xdr:col>76</xdr:col>
      <xdr:colOff>114300</xdr:colOff>
      <xdr:row>76</xdr:row>
      <xdr:rowOff>160274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054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160274</xdr:rowOff>
    </xdr:from>
    <xdr:to>
      <xdr:col>71</xdr:col>
      <xdr:colOff>177800</xdr:colOff>
      <xdr:row>76</xdr:row>
      <xdr:rowOff>170090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0474"/>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63018</xdr:rowOff>
    </xdr:from>
    <xdr:to>
      <xdr:col>85</xdr:col>
      <xdr:colOff>177800</xdr:colOff>
      <xdr:row>76</xdr:row>
      <xdr:rowOff>164618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41445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7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83502</xdr:rowOff>
    </xdr:from>
    <xdr:to>
      <xdr:col>81</xdr:col>
      <xdr:colOff>101600</xdr:colOff>
      <xdr:row>77</xdr:row>
      <xdr:rowOff>13652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89548</xdr:rowOff>
    </xdr:from>
    <xdr:to>
      <xdr:col>76</xdr:col>
      <xdr:colOff>165100</xdr:colOff>
      <xdr:row>77</xdr:row>
      <xdr:rowOff>19698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10825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1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109474</xdr:rowOff>
    </xdr:from>
    <xdr:to>
      <xdr:col>72</xdr:col>
      <xdr:colOff>38100</xdr:colOff>
      <xdr:row>77</xdr:row>
      <xdr:rowOff>39624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30751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119290</xdr:rowOff>
    </xdr:from>
    <xdr:to>
      <xdr:col>67</xdr:col>
      <xdr:colOff>101600</xdr:colOff>
      <xdr:row>77</xdr:row>
      <xdr:rowOff>49440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40567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4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97546</xdr:rowOff>
    </xdr:from>
    <xdr:to>
      <xdr:col>85</xdr:col>
      <xdr:colOff>127000</xdr:colOff>
      <xdr:row>97</xdr:row>
      <xdr:rowOff>149667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28196"/>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97546</xdr:rowOff>
    </xdr:from>
    <xdr:to>
      <xdr:col>81</xdr:col>
      <xdr:colOff>50800</xdr:colOff>
      <xdr:row>97</xdr:row>
      <xdr:rowOff>150527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28196"/>
          <a:ext cx="8890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150527</xdr:rowOff>
    </xdr:from>
    <xdr:to>
      <xdr:col>76</xdr:col>
      <xdr:colOff>114300</xdr:colOff>
      <xdr:row>98</xdr:row>
      <xdr:rowOff>32634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81177"/>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32634</xdr:rowOff>
    </xdr:from>
    <xdr:to>
      <xdr:col>71</xdr:col>
      <xdr:colOff>177800</xdr:colOff>
      <xdr:row>98</xdr:row>
      <xdr:rowOff>70252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4734"/>
          <a:ext cx="88900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98867</xdr:rowOff>
    </xdr:from>
    <xdr:to>
      <xdr:col>85</xdr:col>
      <xdr:colOff>177800</xdr:colOff>
      <xdr:row>98</xdr:row>
      <xdr:rowOff>29017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77294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46746</xdr:rowOff>
    </xdr:from>
    <xdr:to>
      <xdr:col>81</xdr:col>
      <xdr:colOff>101600</xdr:colOff>
      <xdr:row>97</xdr:row>
      <xdr:rowOff>148346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164873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99727</xdr:rowOff>
    </xdr:from>
    <xdr:to>
      <xdr:col>76</xdr:col>
      <xdr:colOff>165100</xdr:colOff>
      <xdr:row>98</xdr:row>
      <xdr:rowOff>29877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3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21004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2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153284</xdr:rowOff>
    </xdr:from>
    <xdr:to>
      <xdr:col>72</xdr:col>
      <xdr:colOff>38100</xdr:colOff>
      <xdr:row>98</xdr:row>
      <xdr:rowOff>83434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74561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7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19452</xdr:rowOff>
    </xdr:from>
    <xdr:to>
      <xdr:col>67</xdr:col>
      <xdr:colOff>101600</xdr:colOff>
      <xdr:row>98</xdr:row>
      <xdr:rowOff>121052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112179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1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142875</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7975"/>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92075</xdr:rowOff>
    </xdr:from>
    <xdr:to>
      <xdr:col>98</xdr:col>
      <xdr:colOff>38100</xdr:colOff>
      <xdr:row>39</xdr:row>
      <xdr:rowOff>22225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13352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699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111171</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55271"/>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110576</xdr:rowOff>
    </xdr:from>
    <xdr:to>
      <xdr:col>102</xdr:col>
      <xdr:colOff>114300</xdr:colOff>
      <xdr:row>58</xdr:row>
      <xdr:rowOff>111171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467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60371</xdr:rowOff>
    </xdr:from>
    <xdr:to>
      <xdr:col>102</xdr:col>
      <xdr:colOff>165100</xdr:colOff>
      <xdr:row>58</xdr:row>
      <xdr:rowOff>161971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153098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59776</xdr:rowOff>
    </xdr:from>
    <xdr:to>
      <xdr:col>98</xdr:col>
      <xdr:colOff>38100</xdr:colOff>
      <xdr:row>58</xdr:row>
      <xdr:rowOff>161376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152503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54737</xdr:rowOff>
    </xdr:from>
    <xdr:to>
      <xdr:col>116</xdr:col>
      <xdr:colOff>63500</xdr:colOff>
      <xdr:row>71</xdr:row>
      <xdr:rowOff>75082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227687"/>
          <a:ext cx="8382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75082</xdr:rowOff>
    </xdr:from>
    <xdr:to>
      <xdr:col>111</xdr:col>
      <xdr:colOff>177800</xdr:colOff>
      <xdr:row>71</xdr:row>
      <xdr:rowOff>162065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248032"/>
          <a:ext cx="889000" cy="8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162065</xdr:rowOff>
    </xdr:from>
    <xdr:to>
      <xdr:col>107</xdr:col>
      <xdr:colOff>50800</xdr:colOff>
      <xdr:row>72</xdr:row>
      <xdr:rowOff>15608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335015"/>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15608</xdr:rowOff>
    </xdr:from>
    <xdr:to>
      <xdr:col>102</xdr:col>
      <xdr:colOff>114300</xdr:colOff>
      <xdr:row>72</xdr:row>
      <xdr:rowOff>67158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360008"/>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3937</xdr:rowOff>
    </xdr:from>
    <xdr:to>
      <xdr:col>116</xdr:col>
      <xdr:colOff>114300</xdr:colOff>
      <xdr:row>71</xdr:row>
      <xdr:rowOff>105537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7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90314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0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24282</xdr:rowOff>
    </xdr:from>
    <xdr:to>
      <xdr:col>112</xdr:col>
      <xdr:colOff>38100</xdr:colOff>
      <xdr:row>71</xdr:row>
      <xdr:rowOff>125882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1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142409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19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111265</xdr:rowOff>
    </xdr:from>
    <xdr:to>
      <xdr:col>107</xdr:col>
      <xdr:colOff>101600</xdr:colOff>
      <xdr:row>72</xdr:row>
      <xdr:rowOff>41415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2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57942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05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136258</xdr:rowOff>
    </xdr:from>
    <xdr:to>
      <xdr:col>102</xdr:col>
      <xdr:colOff>165100</xdr:colOff>
      <xdr:row>72</xdr:row>
      <xdr:rowOff>66408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0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82935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08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16358</xdr:rowOff>
    </xdr:from>
    <xdr:to>
      <xdr:col>98</xdr:col>
      <xdr:colOff>38100</xdr:colOff>
      <xdr:row>72</xdr:row>
      <xdr:rowOff>117958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3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134485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13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類似団体平均と比較した場合の本市の特徴として、扶助費及び繰出金の水準が高く類似団体平均を上回り、人件費及び物件費の水準は下回っていることが挙げられる。</a:t>
          </a:r>
        </a:p>
        <a:p>
          <a:r>
            <a:rPr kumimoji="1" lang="ja-JP" altLang="en-US" sz="1300">
              <a:latin typeface="ＭＳ Ｐゴシック" panose="020B0600070205080204" pitchFamily="50" charset="-128"/>
              <a:ea typeface="ＭＳ Ｐゴシック" panose="020B0600070205080204" pitchFamily="50" charset="-128"/>
            </a:rPr>
            <a:t>　扶助費については、生活保護事業費や障害者自立支援給付事業費（障害福祉サービス事業費）が高いことが要因である。特に、介護・訓練等・障害児通所給付費支給事業費については、近年増加しており、各種社会保障関連経費については、今後も少子高齢化の進行や制度改正等により、大きな増額が見込まれる。</a:t>
          </a:r>
        </a:p>
        <a:p>
          <a:r>
            <a:rPr kumimoji="1" lang="ja-JP" altLang="en-US" sz="1300">
              <a:latin typeface="ＭＳ Ｐゴシック" panose="020B0600070205080204" pitchFamily="50" charset="-128"/>
              <a:ea typeface="ＭＳ Ｐゴシック" panose="020B0600070205080204" pitchFamily="50" charset="-128"/>
            </a:rPr>
            <a:t>　繰出金については、後期高齢者医療特会における療養給付費負担金が増加傾向にあり、高齢化率の上昇や医療技術の高度化により、今後も増加が見込まれる。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普通建設事業費は、学校給食センターの建替工事が完了したことにより</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年度は減少したが、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年度には、ウェルネス拠点施設の建設や文化センターの大ホール改修工事により再び増加した。</a:t>
          </a:r>
        </a:p>
        <a:p>
          <a:r>
            <a:rPr kumimoji="1" lang="ja-JP" altLang="en-US" sz="1300">
              <a:latin typeface="ＭＳ Ｐゴシック" panose="020B0600070205080204" pitchFamily="50" charset="-128"/>
              <a:ea typeface="ＭＳ Ｐゴシック" panose="020B0600070205080204" pitchFamily="50" charset="-128"/>
            </a:rPr>
            <a:t>　類似団体平均と比較し低い水準で推移しているのが人件費・物件費であり、行財政改革による職員数の削減や事務事業の見直しなどにより、経費削減に努めた効果が表れていると考えられる。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49,036
48,586
57.37
28,057,721
27,587,529
316,729
12,676,553
16,864,156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137871</xdr:rowOff>
    </xdr:from>
    <xdr:to>
      <xdr:col>24</xdr:col>
      <xdr:colOff>63500</xdr:colOff>
      <xdr:row>33</xdr:row>
      <xdr:rowOff>146558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95721"/>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146558</xdr:rowOff>
    </xdr:from>
    <xdr:to>
      <xdr:col>19</xdr:col>
      <xdr:colOff>177800</xdr:colOff>
      <xdr:row>33</xdr:row>
      <xdr:rowOff>170332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04408"/>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170332</xdr:rowOff>
    </xdr:from>
    <xdr:to>
      <xdr:col>15</xdr:col>
      <xdr:colOff>50800</xdr:colOff>
      <xdr:row>34</xdr:row>
      <xdr:rowOff>52375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28182"/>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52375</xdr:rowOff>
    </xdr:from>
    <xdr:to>
      <xdr:col>10</xdr:col>
      <xdr:colOff>114300</xdr:colOff>
      <xdr:row>34</xdr:row>
      <xdr:rowOff>98095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81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87071</xdr:rowOff>
    </xdr:from>
    <xdr:to>
      <xdr:col>24</xdr:col>
      <xdr:colOff>114300</xdr:colOff>
      <xdr:row>34</xdr:row>
      <xdr:rowOff>17221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4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109948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9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95758</xdr:rowOff>
    </xdr:from>
    <xdr:to>
      <xdr:col>20</xdr:col>
      <xdr:colOff>38100</xdr:colOff>
      <xdr:row>34</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42435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119532</xdr:rowOff>
    </xdr:from>
    <xdr:to>
      <xdr:col>15</xdr:col>
      <xdr:colOff>101600</xdr:colOff>
      <xdr:row>34</xdr:row>
      <xdr:rowOff>49682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66209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1575</xdr:rowOff>
    </xdr:from>
    <xdr:to>
      <xdr:col>10</xdr:col>
      <xdr:colOff>165100</xdr:colOff>
      <xdr:row>34</xdr:row>
      <xdr:rowOff>103175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119702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47295</xdr:rowOff>
    </xdr:from>
    <xdr:to>
      <xdr:col>6</xdr:col>
      <xdr:colOff>38100</xdr:colOff>
      <xdr:row>34</xdr:row>
      <xdr:rowOff>148895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165422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77174</xdr:rowOff>
    </xdr:from>
    <xdr:to>
      <xdr:col>24</xdr:col>
      <xdr:colOff>63500</xdr:colOff>
      <xdr:row>56</xdr:row>
      <xdr:rowOff>139119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78374"/>
          <a:ext cx="838200" cy="6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139119</xdr:rowOff>
    </xdr:from>
    <xdr:to>
      <xdr:col>19</xdr:col>
      <xdr:colOff>177800</xdr:colOff>
      <xdr:row>57</xdr:row>
      <xdr:rowOff>30762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40319"/>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30762</xdr:rowOff>
    </xdr:from>
    <xdr:to>
      <xdr:col>15</xdr:col>
      <xdr:colOff>50800</xdr:colOff>
      <xdr:row>57</xdr:row>
      <xdr:rowOff>79356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3412"/>
          <a:ext cx="889000" cy="4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117401</xdr:rowOff>
    </xdr:from>
    <xdr:to>
      <xdr:col>10</xdr:col>
      <xdr:colOff>114300</xdr:colOff>
      <xdr:row>57</xdr:row>
      <xdr:rowOff>79356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04251"/>
          <a:ext cx="889000" cy="6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26374</xdr:rowOff>
    </xdr:from>
    <xdr:to>
      <xdr:col>24</xdr:col>
      <xdr:colOff>114300</xdr:colOff>
      <xdr:row>56</xdr:row>
      <xdr:rowOff>127974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49251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7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88319</xdr:rowOff>
    </xdr:from>
    <xdr:to>
      <xdr:col>20</xdr:col>
      <xdr:colOff>38100</xdr:colOff>
      <xdr:row>57</xdr:row>
      <xdr:rowOff>18469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34996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6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151412</xdr:rowOff>
    </xdr:from>
    <xdr:to>
      <xdr:col>15</xdr:col>
      <xdr:colOff>101600</xdr:colOff>
      <xdr:row>57</xdr:row>
      <xdr:rowOff>81562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72689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4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28556</xdr:rowOff>
    </xdr:from>
    <xdr:to>
      <xdr:col>10</xdr:col>
      <xdr:colOff>165100</xdr:colOff>
      <xdr:row>57</xdr:row>
      <xdr:rowOff>130156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121283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66601</xdr:rowOff>
    </xdr:from>
    <xdr:to>
      <xdr:col>6</xdr:col>
      <xdr:colOff>38100</xdr:colOff>
      <xdr:row>53</xdr:row>
      <xdr:rowOff>168201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159328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4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86134</xdr:rowOff>
    </xdr:from>
    <xdr:to>
      <xdr:col>24</xdr:col>
      <xdr:colOff>63500</xdr:colOff>
      <xdr:row>73</xdr:row>
      <xdr:rowOff>165413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01984"/>
          <a:ext cx="8382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165413</xdr:rowOff>
    </xdr:from>
    <xdr:to>
      <xdr:col>19</xdr:col>
      <xdr:colOff>177800</xdr:colOff>
      <xdr:row>74</xdr:row>
      <xdr:rowOff>110010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81263"/>
          <a:ext cx="889000" cy="1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164855</xdr:rowOff>
    </xdr:from>
    <xdr:to>
      <xdr:col>15</xdr:col>
      <xdr:colOff>50800</xdr:colOff>
      <xdr:row>74</xdr:row>
      <xdr:rowOff>110010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680705"/>
          <a:ext cx="889000" cy="1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164855</xdr:rowOff>
    </xdr:from>
    <xdr:to>
      <xdr:col>10</xdr:col>
      <xdr:colOff>114300</xdr:colOff>
      <xdr:row>75</xdr:row>
      <xdr:rowOff>137734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80705"/>
          <a:ext cx="889000" cy="3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35334</xdr:rowOff>
    </xdr:from>
    <xdr:to>
      <xdr:col>24</xdr:col>
      <xdr:colOff>114300</xdr:colOff>
      <xdr:row>73</xdr:row>
      <xdr:rowOff>136934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58211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0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114613</xdr:rowOff>
    </xdr:from>
    <xdr:to>
      <xdr:col>20</xdr:col>
      <xdr:colOff>38100</xdr:colOff>
      <xdr:row>74</xdr:row>
      <xdr:rowOff>44763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61290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0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59210</xdr:rowOff>
    </xdr:from>
    <xdr:to>
      <xdr:col>15</xdr:col>
      <xdr:colOff>101600</xdr:colOff>
      <xdr:row>74</xdr:row>
      <xdr:rowOff>160810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4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5887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2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114055</xdr:rowOff>
    </xdr:from>
    <xdr:to>
      <xdr:col>10</xdr:col>
      <xdr:colOff>165100</xdr:colOff>
      <xdr:row>74</xdr:row>
      <xdr:rowOff>44205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62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60732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40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86934</xdr:rowOff>
    </xdr:from>
    <xdr:to>
      <xdr:col>6</xdr:col>
      <xdr:colOff>38100</xdr:colOff>
      <xdr:row>76</xdr:row>
      <xdr:rowOff>17084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33611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138892</xdr:rowOff>
    </xdr:from>
    <xdr:to>
      <xdr:col>24</xdr:col>
      <xdr:colOff>63500</xdr:colOff>
      <xdr:row>97</xdr:row>
      <xdr:rowOff>155111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69542"/>
          <a:ext cx="838200" cy="1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147335</xdr:rowOff>
    </xdr:from>
    <xdr:to>
      <xdr:col>19</xdr:col>
      <xdr:colOff>177800</xdr:colOff>
      <xdr:row>97</xdr:row>
      <xdr:rowOff>155111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77985"/>
          <a:ext cx="889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147335</xdr:rowOff>
    </xdr:from>
    <xdr:to>
      <xdr:col>15</xdr:col>
      <xdr:colOff>50800</xdr:colOff>
      <xdr:row>97</xdr:row>
      <xdr:rowOff>163748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7985"/>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163748</xdr:rowOff>
    </xdr:from>
    <xdr:to>
      <xdr:col>10</xdr:col>
      <xdr:colOff>114300</xdr:colOff>
      <xdr:row>98</xdr:row>
      <xdr:rowOff>25011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94398"/>
          <a:ext cx="8890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88092</xdr:rowOff>
    </xdr:from>
    <xdr:to>
      <xdr:col>24</xdr:col>
      <xdr:colOff>114300</xdr:colOff>
      <xdr:row>98</xdr:row>
      <xdr:rowOff>18242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110969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7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104311</xdr:rowOff>
    </xdr:from>
    <xdr:to>
      <xdr:col>20</xdr:col>
      <xdr:colOff>38100</xdr:colOff>
      <xdr:row>98</xdr:row>
      <xdr:rowOff>34461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50988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96535</xdr:rowOff>
    </xdr:from>
    <xdr:to>
      <xdr:col>15</xdr:col>
      <xdr:colOff>101600</xdr:colOff>
      <xdr:row>98</xdr:row>
      <xdr:rowOff>26685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43212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112948</xdr:rowOff>
    </xdr:from>
    <xdr:to>
      <xdr:col>10</xdr:col>
      <xdr:colOff>165100</xdr:colOff>
      <xdr:row>98</xdr:row>
      <xdr:rowOff>43098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145661</xdr:rowOff>
    </xdr:from>
    <xdr:to>
      <xdr:col>6</xdr:col>
      <xdr:colOff>38100</xdr:colOff>
      <xdr:row>98</xdr:row>
      <xdr:rowOff>75811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92338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157734</xdr:rowOff>
    </xdr:from>
    <xdr:to>
      <xdr:col>55</xdr:col>
      <xdr:colOff>0</xdr:colOff>
      <xdr:row>39</xdr:row>
      <xdr:rowOff>2286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7283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157734</xdr:rowOff>
    </xdr:from>
    <xdr:to>
      <xdr:col>50</xdr:col>
      <xdr:colOff>114300</xdr:colOff>
      <xdr:row>38</xdr:row>
      <xdr:rowOff>166116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7283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166116</xdr:rowOff>
    </xdr:from>
    <xdr:to>
      <xdr:col>45</xdr:col>
      <xdr:colOff>177800</xdr:colOff>
      <xdr:row>39</xdr:row>
      <xdr:rowOff>9779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1216"/>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171323</xdr:rowOff>
    </xdr:from>
    <xdr:to>
      <xdr:col>41</xdr:col>
      <xdr:colOff>50800</xdr:colOff>
      <xdr:row>39</xdr:row>
      <xdr:rowOff>9779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642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122936</xdr:rowOff>
    </xdr:from>
    <xdr:to>
      <xdr:col>55</xdr:col>
      <xdr:colOff>50800</xdr:colOff>
      <xdr:row>39</xdr:row>
      <xdr:rowOff>53086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106934</xdr:rowOff>
    </xdr:from>
    <xdr:to>
      <xdr:col>50</xdr:col>
      <xdr:colOff>165100</xdr:colOff>
      <xdr:row>39</xdr:row>
      <xdr:rowOff>37084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28211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115316</xdr:rowOff>
    </xdr:from>
    <xdr:to>
      <xdr:col>46</xdr:col>
      <xdr:colOff>38100</xdr:colOff>
      <xdr:row>39</xdr:row>
      <xdr:rowOff>45466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36593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130429</xdr:rowOff>
    </xdr:from>
    <xdr:to>
      <xdr:col>41</xdr:col>
      <xdr:colOff>101600</xdr:colOff>
      <xdr:row>39</xdr:row>
      <xdr:rowOff>60579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51706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8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120523</xdr:rowOff>
    </xdr:from>
    <xdr:to>
      <xdr:col>36</xdr:col>
      <xdr:colOff>165100</xdr:colOff>
      <xdr:row>39</xdr:row>
      <xdr:rowOff>50673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41800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38621</xdr:rowOff>
    </xdr:from>
    <xdr:to>
      <xdr:col>55</xdr:col>
      <xdr:colOff>0</xdr:colOff>
      <xdr:row>57</xdr:row>
      <xdr:rowOff>96685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39821"/>
          <a:ext cx="838200" cy="2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38621</xdr:rowOff>
    </xdr:from>
    <xdr:to>
      <xdr:col>50</xdr:col>
      <xdr:colOff>114300</xdr:colOff>
      <xdr:row>56</xdr:row>
      <xdr:rowOff>112916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39821"/>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112916</xdr:rowOff>
    </xdr:from>
    <xdr:to>
      <xdr:col>45</xdr:col>
      <xdr:colOff>177800</xdr:colOff>
      <xdr:row>57</xdr:row>
      <xdr:rowOff>80035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14116"/>
          <a:ext cx="889000" cy="1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80035</xdr:rowOff>
    </xdr:from>
    <xdr:to>
      <xdr:col>41</xdr:col>
      <xdr:colOff>50800</xdr:colOff>
      <xdr:row>57</xdr:row>
      <xdr:rowOff>127965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52685"/>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45885</xdr:rowOff>
    </xdr:from>
    <xdr:to>
      <xdr:col>55</xdr:col>
      <xdr:colOff>50800</xdr:colOff>
      <xdr:row>57</xdr:row>
      <xdr:rowOff>147485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68762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159271</xdr:rowOff>
    </xdr:from>
    <xdr:to>
      <xdr:col>50</xdr:col>
      <xdr:colOff>165100</xdr:colOff>
      <xdr:row>56</xdr:row>
      <xdr:rowOff>89421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105948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62116</xdr:rowOff>
    </xdr:from>
    <xdr:to>
      <xdr:col>46</xdr:col>
      <xdr:colOff>38100</xdr:colOff>
      <xdr:row>56</xdr:row>
      <xdr:rowOff>163716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8793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3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29235</xdr:rowOff>
    </xdr:from>
    <xdr:to>
      <xdr:col>41</xdr:col>
      <xdr:colOff>101600</xdr:colOff>
      <xdr:row>57</xdr:row>
      <xdr:rowOff>130835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147362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7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77165</xdr:rowOff>
    </xdr:from>
    <xdr:to>
      <xdr:col>36</xdr:col>
      <xdr:colOff>165100</xdr:colOff>
      <xdr:row>58</xdr:row>
      <xdr:rowOff>7315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23842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142024</xdr:rowOff>
    </xdr:from>
    <xdr:to>
      <xdr:col>55</xdr:col>
      <xdr:colOff>0</xdr:colOff>
      <xdr:row>76</xdr:row>
      <xdr:rowOff>13703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657874"/>
          <a:ext cx="838200" cy="38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13703</xdr:rowOff>
    </xdr:from>
    <xdr:to>
      <xdr:col>50</xdr:col>
      <xdr:colOff>114300</xdr:colOff>
      <xdr:row>76</xdr:row>
      <xdr:rowOff>146214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43903"/>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146214</xdr:rowOff>
    </xdr:from>
    <xdr:to>
      <xdr:col>45</xdr:col>
      <xdr:colOff>177800</xdr:colOff>
      <xdr:row>76</xdr:row>
      <xdr:rowOff>159626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76414"/>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122022</xdr:rowOff>
    </xdr:from>
    <xdr:to>
      <xdr:col>41</xdr:col>
      <xdr:colOff>50800</xdr:colOff>
      <xdr:row>76</xdr:row>
      <xdr:rowOff>159626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52222"/>
          <a:ext cx="889000" cy="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91224</xdr:rowOff>
    </xdr:from>
    <xdr:to>
      <xdr:col>55</xdr:col>
      <xdr:colOff>50800</xdr:colOff>
      <xdr:row>74</xdr:row>
      <xdr:rowOff>21374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6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114101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4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134353</xdr:rowOff>
    </xdr:from>
    <xdr:to>
      <xdr:col>50</xdr:col>
      <xdr:colOff>165100</xdr:colOff>
      <xdr:row>76</xdr:row>
      <xdr:rowOff>64503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81030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95414</xdr:rowOff>
    </xdr:from>
    <xdr:to>
      <xdr:col>46</xdr:col>
      <xdr:colOff>38100</xdr:colOff>
      <xdr:row>77</xdr:row>
      <xdr:rowOff>25564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42092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108826</xdr:rowOff>
    </xdr:from>
    <xdr:to>
      <xdr:col>41</xdr:col>
      <xdr:colOff>101600</xdr:colOff>
      <xdr:row>77</xdr:row>
      <xdr:rowOff>38976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55503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1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71222</xdr:rowOff>
    </xdr:from>
    <xdr:to>
      <xdr:col>36</xdr:col>
      <xdr:colOff>165100</xdr:colOff>
      <xdr:row>77</xdr:row>
      <xdr:rowOff>1372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163949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83655</xdr:rowOff>
    </xdr:from>
    <xdr:to>
      <xdr:col>55</xdr:col>
      <xdr:colOff>0</xdr:colOff>
      <xdr:row>97</xdr:row>
      <xdr:rowOff>127012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4305"/>
          <a:ext cx="8382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15532</xdr:rowOff>
    </xdr:from>
    <xdr:to>
      <xdr:col>50</xdr:col>
      <xdr:colOff>114300</xdr:colOff>
      <xdr:row>97</xdr:row>
      <xdr:rowOff>83655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74732"/>
          <a:ext cx="8890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114497</xdr:rowOff>
    </xdr:from>
    <xdr:to>
      <xdr:col>45</xdr:col>
      <xdr:colOff>177800</xdr:colOff>
      <xdr:row>96</xdr:row>
      <xdr:rowOff>15532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02247"/>
          <a:ext cx="889000" cy="7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48640</xdr:rowOff>
    </xdr:from>
    <xdr:to>
      <xdr:col>41</xdr:col>
      <xdr:colOff>50800</xdr:colOff>
      <xdr:row>95</xdr:row>
      <xdr:rowOff>114497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36390"/>
          <a:ext cx="889000" cy="6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76212</xdr:rowOff>
    </xdr:from>
    <xdr:to>
      <xdr:col>55</xdr:col>
      <xdr:colOff>50800</xdr:colOff>
      <xdr:row>98</xdr:row>
      <xdr:rowOff>6362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0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54639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32855</xdr:rowOff>
    </xdr:from>
    <xdr:to>
      <xdr:col>50</xdr:col>
      <xdr:colOff>165100</xdr:colOff>
      <xdr:row>97</xdr:row>
      <xdr:rowOff>134455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125582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136182</xdr:rowOff>
    </xdr:from>
    <xdr:to>
      <xdr:col>46</xdr:col>
      <xdr:colOff>38100</xdr:colOff>
      <xdr:row>96</xdr:row>
      <xdr:rowOff>66332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9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63697</xdr:rowOff>
    </xdr:from>
    <xdr:to>
      <xdr:col>41</xdr:col>
      <xdr:colOff>101600</xdr:colOff>
      <xdr:row>95</xdr:row>
      <xdr:rowOff>165297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169290</xdr:rowOff>
    </xdr:from>
    <xdr:to>
      <xdr:col>36</xdr:col>
      <xdr:colOff>165100</xdr:colOff>
      <xdr:row>95</xdr:row>
      <xdr:rowOff>99440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115967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6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86570</xdr:rowOff>
    </xdr:from>
    <xdr:to>
      <xdr:col>85</xdr:col>
      <xdr:colOff>127000</xdr:colOff>
      <xdr:row>37</xdr:row>
      <xdr:rowOff>118212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0220"/>
          <a:ext cx="8382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118212</xdr:rowOff>
    </xdr:from>
    <xdr:to>
      <xdr:col>81</xdr:col>
      <xdr:colOff>50800</xdr:colOff>
      <xdr:row>37</xdr:row>
      <xdr:rowOff>119336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61862"/>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115621</xdr:rowOff>
    </xdr:from>
    <xdr:to>
      <xdr:col>76</xdr:col>
      <xdr:colOff>114300</xdr:colOff>
      <xdr:row>37</xdr:row>
      <xdr:rowOff>119336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59271"/>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147853</xdr:rowOff>
    </xdr:from>
    <xdr:to>
      <xdr:col>71</xdr:col>
      <xdr:colOff>177800</xdr:colOff>
      <xdr:row>37</xdr:row>
      <xdr:rowOff>115621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20053"/>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35770</xdr:rowOff>
    </xdr:from>
    <xdr:to>
      <xdr:col>85</xdr:col>
      <xdr:colOff>177800</xdr:colOff>
      <xdr:row>37</xdr:row>
      <xdr:rowOff>137370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67412</xdr:rowOff>
    </xdr:from>
    <xdr:to>
      <xdr:col>81</xdr:col>
      <xdr:colOff>101600</xdr:colOff>
      <xdr:row>37</xdr:row>
      <xdr:rowOff>169011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160138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68536</xdr:rowOff>
    </xdr:from>
    <xdr:to>
      <xdr:col>76</xdr:col>
      <xdr:colOff>165100</xdr:colOff>
      <xdr:row>37</xdr:row>
      <xdr:rowOff>170135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2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161262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64821</xdr:rowOff>
    </xdr:from>
    <xdr:to>
      <xdr:col>72</xdr:col>
      <xdr:colOff>38100</xdr:colOff>
      <xdr:row>37</xdr:row>
      <xdr:rowOff>166421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157548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97053</xdr:rowOff>
    </xdr:from>
    <xdr:to>
      <xdr:col>67</xdr:col>
      <xdr:colOff>101600</xdr:colOff>
      <xdr:row>37</xdr:row>
      <xdr:rowOff>27203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43730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4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29108</xdr:rowOff>
    </xdr:from>
    <xdr:to>
      <xdr:col>85</xdr:col>
      <xdr:colOff>127000</xdr:colOff>
      <xdr:row>58</xdr:row>
      <xdr:rowOff>97396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73208"/>
          <a:ext cx="8382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7518</xdr:rowOff>
    </xdr:from>
    <xdr:to>
      <xdr:col>81</xdr:col>
      <xdr:colOff>50800</xdr:colOff>
      <xdr:row>58</xdr:row>
      <xdr:rowOff>97396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608718"/>
          <a:ext cx="889000" cy="4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123990</xdr:rowOff>
    </xdr:from>
    <xdr:to>
      <xdr:col>76</xdr:col>
      <xdr:colOff>114300</xdr:colOff>
      <xdr:row>56</xdr:row>
      <xdr:rowOff>7518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53740"/>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123990</xdr:rowOff>
    </xdr:from>
    <xdr:to>
      <xdr:col>71</xdr:col>
      <xdr:colOff>177800</xdr:colOff>
      <xdr:row>58</xdr:row>
      <xdr:rowOff>27978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553740"/>
          <a:ext cx="889000" cy="4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149758</xdr:rowOff>
    </xdr:from>
    <xdr:to>
      <xdr:col>85</xdr:col>
      <xdr:colOff>177800</xdr:colOff>
      <xdr:row>58</xdr:row>
      <xdr:rowOff>79908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2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128185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46596</xdr:rowOff>
    </xdr:from>
    <xdr:to>
      <xdr:col>81</xdr:col>
      <xdr:colOff>101600</xdr:colOff>
      <xdr:row>58</xdr:row>
      <xdr:rowOff>148196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139323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128168</xdr:rowOff>
    </xdr:from>
    <xdr:to>
      <xdr:col>76</xdr:col>
      <xdr:colOff>165100</xdr:colOff>
      <xdr:row>56</xdr:row>
      <xdr:rowOff>58318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74845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73190</xdr:rowOff>
    </xdr:from>
    <xdr:to>
      <xdr:col>72</xdr:col>
      <xdr:colOff>38100</xdr:colOff>
      <xdr:row>56</xdr:row>
      <xdr:rowOff>3340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19867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2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148628</xdr:rowOff>
    </xdr:from>
    <xdr:to>
      <xdr:col>67</xdr:col>
      <xdr:colOff>101600</xdr:colOff>
      <xdr:row>58</xdr:row>
      <xdr:rowOff>78778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69905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96441</xdr:rowOff>
    </xdr:from>
    <xdr:to>
      <xdr:col>85</xdr:col>
      <xdr:colOff>127000</xdr:colOff>
      <xdr:row>79</xdr:row>
      <xdr:rowOff>96766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0991"/>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96755</xdr:rowOff>
    </xdr:from>
    <xdr:to>
      <xdr:col>81</xdr:col>
      <xdr:colOff>50800</xdr:colOff>
      <xdr:row>79</xdr:row>
      <xdr:rowOff>96766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130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84815</xdr:rowOff>
    </xdr:from>
    <xdr:to>
      <xdr:col>76</xdr:col>
      <xdr:colOff>114300</xdr:colOff>
      <xdr:row>79</xdr:row>
      <xdr:rowOff>96755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29365"/>
          <a:ext cx="889000" cy="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63043</xdr:rowOff>
    </xdr:from>
    <xdr:to>
      <xdr:col>71</xdr:col>
      <xdr:colOff>177800</xdr:colOff>
      <xdr:row>79</xdr:row>
      <xdr:rowOff>84815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0759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45641</xdr:rowOff>
    </xdr:from>
    <xdr:to>
      <xdr:col>85</xdr:col>
      <xdr:colOff>177800</xdr:colOff>
      <xdr:row>79</xdr:row>
      <xdr:rowOff>147241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45966</xdr:rowOff>
    </xdr:from>
    <xdr:to>
      <xdr:col>81</xdr:col>
      <xdr:colOff>101600</xdr:colOff>
      <xdr:row>79</xdr:row>
      <xdr:rowOff>147566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138693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45955</xdr:rowOff>
    </xdr:from>
    <xdr:to>
      <xdr:col>76</xdr:col>
      <xdr:colOff>165100</xdr:colOff>
      <xdr:row>79</xdr:row>
      <xdr:rowOff>147555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138682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3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34015</xdr:rowOff>
    </xdr:from>
    <xdr:to>
      <xdr:col>72</xdr:col>
      <xdr:colOff>38100</xdr:colOff>
      <xdr:row>79</xdr:row>
      <xdr:rowOff>135615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152142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12243</xdr:rowOff>
    </xdr:from>
    <xdr:to>
      <xdr:col>67</xdr:col>
      <xdr:colOff>101600</xdr:colOff>
      <xdr:row>79</xdr:row>
      <xdr:rowOff>113843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5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130370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113818</xdr:rowOff>
    </xdr:from>
    <xdr:to>
      <xdr:col>85</xdr:col>
      <xdr:colOff>127000</xdr:colOff>
      <xdr:row>96</xdr:row>
      <xdr:rowOff>134302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73018"/>
          <a:ext cx="8382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134302</xdr:rowOff>
    </xdr:from>
    <xdr:to>
      <xdr:col>81</xdr:col>
      <xdr:colOff>50800</xdr:colOff>
      <xdr:row>96</xdr:row>
      <xdr:rowOff>140348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93502"/>
          <a:ext cx="889000" cy="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140348</xdr:rowOff>
    </xdr:from>
    <xdr:to>
      <xdr:col>76</xdr:col>
      <xdr:colOff>114300</xdr:colOff>
      <xdr:row>96</xdr:row>
      <xdr:rowOff>160274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99548"/>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160274</xdr:rowOff>
    </xdr:from>
    <xdr:to>
      <xdr:col>71</xdr:col>
      <xdr:colOff>177800</xdr:colOff>
      <xdr:row>96</xdr:row>
      <xdr:rowOff>170090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19474"/>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63018</xdr:rowOff>
    </xdr:from>
    <xdr:to>
      <xdr:col>85</xdr:col>
      <xdr:colOff>177800</xdr:colOff>
      <xdr:row>96</xdr:row>
      <xdr:rowOff>164618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41445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0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83502</xdr:rowOff>
    </xdr:from>
    <xdr:to>
      <xdr:col>81</xdr:col>
      <xdr:colOff>101600</xdr:colOff>
      <xdr:row>97</xdr:row>
      <xdr:rowOff>13652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89548</xdr:rowOff>
    </xdr:from>
    <xdr:to>
      <xdr:col>76</xdr:col>
      <xdr:colOff>165100</xdr:colOff>
      <xdr:row>97</xdr:row>
      <xdr:rowOff>19698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10825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109474</xdr:rowOff>
    </xdr:from>
    <xdr:to>
      <xdr:col>72</xdr:col>
      <xdr:colOff>38100</xdr:colOff>
      <xdr:row>97</xdr:row>
      <xdr:rowOff>39624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30751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119290</xdr:rowOff>
    </xdr:from>
    <xdr:to>
      <xdr:col>67</xdr:col>
      <xdr:colOff>101600</xdr:colOff>
      <xdr:row>97</xdr:row>
      <xdr:rowOff>49440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40567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7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類似団体平均と比較した場合の本市の特徴として、民生費・衛生費の水準が類似団体平均を上回っていることが挙げられる。</a:t>
          </a:r>
        </a:p>
        <a:p>
          <a:r>
            <a:rPr kumimoji="1" lang="ja-JP" altLang="en-US" sz="1300">
              <a:latin typeface="ＭＳ Ｐゴシック" panose="020B0600070205080204" pitchFamily="50" charset="-128"/>
              <a:ea typeface="ＭＳ Ｐゴシック" panose="020B0600070205080204" pitchFamily="50" charset="-128"/>
            </a:rPr>
            <a:t>　構成比が最も大きい民生費については、類似団体平均より高い水準にある扶助費が多くの割合を占めているため、同様に類似団体平均を上回る結果となっている。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　衛生費については、市民病院への支出金、清掃組合への負担金があることが要因である。</a:t>
          </a:r>
        </a:p>
        <a:p>
          <a:r>
            <a:rPr kumimoji="1" lang="ja-JP" altLang="en-US" sz="1300">
              <a:latin typeface="ＭＳ Ｐゴシック" panose="020B0600070205080204" pitchFamily="50" charset="-128"/>
              <a:ea typeface="ＭＳ Ｐゴシック" panose="020B0600070205080204" pitchFamily="50" charset="-128"/>
            </a:rPr>
            <a:t>　商工費はウェルネス拠点施設の建設事業により大きく増加した。</a:t>
          </a:r>
        </a:p>
        <a:p>
          <a:r>
            <a:rPr kumimoji="1" lang="ja-JP" altLang="en-US" sz="1300">
              <a:latin typeface="ＭＳ Ｐゴシック" panose="020B0600070205080204" pitchFamily="50" charset="-128"/>
              <a:ea typeface="ＭＳ Ｐゴシック" panose="020B0600070205080204" pitchFamily="50" charset="-128"/>
            </a:rPr>
            <a:t>　土木費は南新地土地区画整理事業及び荒尾港海岸堤防工事の進捗により類似団体を下回った。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物価高騰の影響等による財源不足により財政調整基金を</a:t>
          </a:r>
          <a:r>
            <a:rPr kumimoji="1" lang="en-US" altLang="ja-JP" sz="1200">
              <a:latin typeface="ＭＳ ゴシック" pitchFamily="49" charset="-128"/>
              <a:ea typeface="ＭＳ ゴシック" pitchFamily="49" charset="-128"/>
            </a:rPr>
            <a:t>15.5</a:t>
          </a:r>
          <a:r>
            <a:rPr kumimoji="1" lang="ja-JP" altLang="en-US" sz="1200">
              <a:latin typeface="ＭＳ ゴシック" pitchFamily="49" charset="-128"/>
              <a:ea typeface="ＭＳ ゴシック" pitchFamily="49" charset="-128"/>
            </a:rPr>
            <a:t>億円取り崩した。今後も社会保障関連経費の増加、道の駅建設や老朽化した公共施設の更新など多額の経費が発生する見込みで、財政調整基金の取崩しが求められ、実質単年度収支はマイナスで推移することが予測されるため、より一層の行財政改革を進め、財政規律の堅持に努める必要がある。</a:t>
          </a:r>
        </a:p>
        <a:p>
          <a:r>
            <a:rPr kumimoji="1" lang="ja-JP" altLang="en-US" sz="1200">
              <a:latin typeface="ＭＳ ゴシック" pitchFamily="49" charset="-128"/>
              <a:ea typeface="ＭＳ ゴシック" pitchFamily="49" charset="-128"/>
            </a:rPr>
            <a:t>　また、ふるさと納税の拡大等による歳入増の取組や業務効率化による経費削減を推進し、持続可能な財政運営を図る。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一般会計及び特別会計、全ての会計において赤字会計は無い。</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病院事業会計については、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年度までは黒字であるが、</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年度から資金不足が生じる見込みである。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年度の純損失は</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億円であったが、減価償却費、建物消費税一括償却等現金の支出を伴わない要因もあり、資金不足は生じていない。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R7</a:t>
          </a:r>
          <a:r>
            <a:rPr kumimoji="1" lang="ja-JP" altLang="en-US" sz="1400">
              <a:latin typeface="ＭＳ ゴシック" pitchFamily="49" charset="-128"/>
              <a:ea typeface="ＭＳ ゴシック" pitchFamily="49" charset="-128"/>
            </a:rPr>
            <a:t>年度の純損失は</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億円程度を見込んでいる。病床稼働率増、入院単価増により経常収益増となるものの、薬品費及び材料費の急騰、人件費の増や給食業務をはじめとする委託費の増により、資金不足が生じる見込みである。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このため、経営アドバイザーを招聘し、改善計画を作成中であり、</a:t>
          </a:r>
          <a:r>
            <a:rPr kumimoji="1" lang="en-US" altLang="ja-JP" sz="1400">
              <a:latin typeface="ＭＳ ゴシック" pitchFamily="49" charset="-128"/>
              <a:ea typeface="ＭＳ ゴシック" pitchFamily="49" charset="-128"/>
            </a:rPr>
            <a:t>R8</a:t>
          </a:r>
          <a:r>
            <a:rPr kumimoji="1" lang="ja-JP" altLang="en-US" sz="1400">
              <a:latin typeface="ＭＳ ゴシック" pitchFamily="49" charset="-128"/>
              <a:ea typeface="ＭＳ ゴシック" pitchFamily="49" charset="-128"/>
            </a:rPr>
            <a:t>から経営改善債を活用予定である。</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年度に赤字会計であった国民健康保険特別会計は、国保税収納率の向上や医療費適正化対策及び保険事業の推進に取り組んだ結果、黒字決算となったが、医療の高度化・高額化に伴い、今後、医療費が増加していくことが予想され、厳しい財政状況は続くと思わ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28057721</v>
      </c>
      <c r="BO4" s="436"/>
      <c r="BP4" s="436"/>
      <c r="BQ4" s="436"/>
      <c r="BR4" s="436"/>
      <c r="BS4" s="436"/>
      <c r="BT4" s="436"/>
      <c r="BU4" s="437"/>
      <c r="BV4" s="435">
        <v>26534860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2.5</v>
      </c>
      <c r="CU4" s="576"/>
      <c r="CV4" s="576"/>
      <c r="CW4" s="576"/>
      <c r="CX4" s="576"/>
      <c r="CY4" s="576"/>
      <c r="CZ4" s="576"/>
      <c r="DA4" s="577"/>
      <c r="DB4" s="575">
        <v>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27587529</v>
      </c>
      <c r="BO5" s="407"/>
      <c r="BP5" s="407"/>
      <c r="BQ5" s="407"/>
      <c r="BR5" s="407"/>
      <c r="BS5" s="407"/>
      <c r="BT5" s="407"/>
      <c r="BU5" s="408"/>
      <c r="BV5" s="406">
        <v>26298746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99.6</v>
      </c>
      <c r="CU5" s="404"/>
      <c r="CV5" s="404"/>
      <c r="CW5" s="404"/>
      <c r="CX5" s="404"/>
      <c r="CY5" s="404"/>
      <c r="CZ5" s="404"/>
      <c r="DA5" s="405"/>
      <c r="DB5" s="403">
        <v>95.5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470192</v>
      </c>
      <c r="BO6" s="407"/>
      <c r="BP6" s="407"/>
      <c r="BQ6" s="407"/>
      <c r="BR6" s="407"/>
      <c r="BS6" s="407"/>
      <c r="BT6" s="407"/>
      <c r="BU6" s="408"/>
      <c r="BV6" s="406">
        <v>236114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99.9</v>
      </c>
      <c r="CU6" s="550"/>
      <c r="CV6" s="550"/>
      <c r="CW6" s="550"/>
      <c r="CX6" s="550"/>
      <c r="CY6" s="550"/>
      <c r="CZ6" s="550"/>
      <c r="DA6" s="551"/>
      <c r="DB6" s="549">
        <v>96.2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153463</v>
      </c>
      <c r="BO7" s="407"/>
      <c r="BP7" s="407"/>
      <c r="BQ7" s="407"/>
      <c r="BR7" s="407"/>
      <c r="BS7" s="407"/>
      <c r="BT7" s="407"/>
      <c r="BU7" s="408"/>
      <c r="BV7" s="406">
        <v>143835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12676553</v>
      </c>
      <c r="CU7" s="407"/>
      <c r="CV7" s="407"/>
      <c r="CW7" s="407"/>
      <c r="CX7" s="407"/>
      <c r="CY7" s="407"/>
      <c r="CZ7" s="407"/>
      <c r="DA7" s="408"/>
      <c r="DB7" s="406">
        <v>12354651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316729</v>
      </c>
      <c r="BO8" s="407"/>
      <c r="BP8" s="407"/>
      <c r="BQ8" s="407"/>
      <c r="BR8" s="407"/>
      <c r="BS8" s="407"/>
      <c r="BT8" s="407"/>
      <c r="BU8" s="408"/>
      <c r="BV8" s="406">
        <v>92279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50832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224450</v>
      </c>
      <c r="BO9" s="407"/>
      <c r="BP9" s="407"/>
      <c r="BQ9" s="407"/>
      <c r="BR9" s="407"/>
      <c r="BS9" s="407"/>
      <c r="BT9" s="407"/>
      <c r="BU9" s="408"/>
      <c r="BV9" s="406">
        <v>-86237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9.6999999999999993</v>
      </c>
      <c r="CU9" s="404"/>
      <c r="CV9" s="404"/>
      <c r="CW9" s="404"/>
      <c r="CX9" s="404"/>
      <c r="CY9" s="404"/>
      <c r="CZ9" s="404"/>
      <c r="DA9" s="405"/>
      <c r="DB9" s="403">
        <v>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53407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47645</v>
      </c>
      <c r="BO10" s="407"/>
      <c r="BP10" s="407"/>
      <c r="BQ10" s="407"/>
      <c r="BR10" s="407"/>
      <c r="BS10" s="407"/>
      <c r="BT10" s="407"/>
      <c r="BU10" s="408"/>
      <c r="BV10" s="406">
        <v>90728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49036</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1550000</v>
      </c>
      <c r="BO12" s="407"/>
      <c r="BP12" s="407"/>
      <c r="BQ12" s="407"/>
      <c r="BR12" s="407"/>
      <c r="BS12" s="407"/>
      <c r="BT12" s="407"/>
      <c r="BU12" s="408"/>
      <c r="BV12" s="406">
        <v>930000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129</v>
      </c>
      <c r="N13" s="491"/>
      <c r="O13" s="491"/>
      <c r="P13" s="491"/>
      <c r="Q13" s="492"/>
      <c r="R13" s="493">
        <v>48586</v>
      </c>
      <c r="S13" s="494"/>
      <c r="T13" s="494"/>
      <c r="U13" s="494"/>
      <c r="V13" s="495"/>
      <c r="W13" s="496" t="s">
        <v>130</v>
      </c>
      <c r="X13" s="392"/>
      <c r="Y13" s="392"/>
      <c r="Z13" s="392"/>
      <c r="AA13" s="392"/>
      <c r="AB13" s="393"/>
      <c r="AC13" s="359">
        <v>851</v>
      </c>
      <c r="AD13" s="360"/>
      <c r="AE13" s="360"/>
      <c r="AF13" s="360"/>
      <c r="AG13" s="361"/>
      <c r="AH13" s="359">
        <v>958</v>
      </c>
      <c r="AI13" s="360"/>
      <c r="AJ13" s="360"/>
      <c r="AK13" s="360"/>
      <c r="AL13" s="419"/>
      <c r="AM13" s="463" t="s">
        <v>131</v>
      </c>
      <c r="AN13" s="363"/>
      <c r="AO13" s="363"/>
      <c r="AP13" s="363"/>
      <c r="AQ13" s="363"/>
      <c r="AR13" s="363"/>
      <c r="AS13" s="363"/>
      <c r="AT13" s="364"/>
      <c r="AU13" s="464" t="s">
        <v>90</v>
      </c>
      <c r="AV13" s="465"/>
      <c r="AW13" s="465"/>
      <c r="AX13" s="465"/>
      <c r="AY13" s="420" t="s">
        <v>132</v>
      </c>
      <c r="AZ13" s="421"/>
      <c r="BA13" s="421"/>
      <c r="BB13" s="421"/>
      <c r="BC13" s="421"/>
      <c r="BD13" s="421"/>
      <c r="BE13" s="421"/>
      <c r="BF13" s="421"/>
      <c r="BG13" s="421"/>
      <c r="BH13" s="421"/>
      <c r="BI13" s="421"/>
      <c r="BJ13" s="421"/>
      <c r="BK13" s="421"/>
      <c r="BL13" s="421"/>
      <c r="BM13" s="422"/>
      <c r="BN13" s="406">
        <v>-1277905</v>
      </c>
      <c r="BO13" s="407"/>
      <c r="BP13" s="407"/>
      <c r="BQ13" s="407"/>
      <c r="BR13" s="407"/>
      <c r="BS13" s="407"/>
      <c r="BT13" s="407"/>
      <c r="BU13" s="408"/>
      <c r="BV13" s="406">
        <v>-925509</v>
      </c>
      <c r="BW13" s="407"/>
      <c r="BX13" s="407"/>
      <c r="BY13" s="407"/>
      <c r="BZ13" s="407"/>
      <c r="CA13" s="407"/>
      <c r="CB13" s="407"/>
      <c r="CC13" s="408"/>
      <c r="CD13" s="446" t="s">
        <v>133</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9.6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134</v>
      </c>
      <c r="M14" s="533"/>
      <c r="N14" s="533"/>
      <c r="O14" s="533"/>
      <c r="P14" s="533"/>
      <c r="Q14" s="534"/>
      <c r="R14" s="493">
        <v>49641</v>
      </c>
      <c r="S14" s="494"/>
      <c r="T14" s="494"/>
      <c r="U14" s="494"/>
      <c r="V14" s="495"/>
      <c r="W14" s="497"/>
      <c r="X14" s="395"/>
      <c r="Y14" s="395"/>
      <c r="Z14" s="395"/>
      <c r="AA14" s="395"/>
      <c r="AB14" s="396"/>
      <c r="AC14" s="486">
        <v>3.9</v>
      </c>
      <c r="AD14" s="487"/>
      <c r="AE14" s="487"/>
      <c r="AF14" s="487"/>
      <c r="AG14" s="488"/>
      <c r="AH14" s="486">
        <v>4.3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135</v>
      </c>
      <c r="CE14" s="444"/>
      <c r="CF14" s="444"/>
      <c r="CG14" s="444"/>
      <c r="CH14" s="444"/>
      <c r="CI14" s="444"/>
      <c r="CJ14" s="444"/>
      <c r="CK14" s="444"/>
      <c r="CL14" s="444"/>
      <c r="CM14" s="444"/>
      <c r="CN14" s="444"/>
      <c r="CO14" s="444"/>
      <c r="CP14" s="444"/>
      <c r="CQ14" s="444"/>
      <c r="CR14" s="444"/>
      <c r="CS14" s="445"/>
      <c r="CT14" s="503">
        <v>88.1</v>
      </c>
      <c r="CU14" s="504"/>
      <c r="CV14" s="504"/>
      <c r="CW14" s="504"/>
      <c r="CX14" s="504"/>
      <c r="CY14" s="504"/>
      <c r="CZ14" s="504"/>
      <c r="DA14" s="505"/>
      <c r="DB14" s="503">
        <v>92.8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129</v>
      </c>
      <c r="N15" s="491"/>
      <c r="O15" s="491"/>
      <c r="P15" s="491"/>
      <c r="Q15" s="492"/>
      <c r="R15" s="493">
        <v>49226</v>
      </c>
      <c r="S15" s="494"/>
      <c r="T15" s="494"/>
      <c r="U15" s="494"/>
      <c r="V15" s="495"/>
      <c r="W15" s="496" t="s">
        <v>136</v>
      </c>
      <c r="X15" s="392"/>
      <c r="Y15" s="392"/>
      <c r="Z15" s="392"/>
      <c r="AA15" s="392"/>
      <c r="AB15" s="393"/>
      <c r="AC15" s="359">
        <v>5985</v>
      </c>
      <c r="AD15" s="360"/>
      <c r="AE15" s="360"/>
      <c r="AF15" s="360"/>
      <c r="AG15" s="361"/>
      <c r="AH15" s="359">
        <v>6137</v>
      </c>
      <c r="AI15" s="360"/>
      <c r="AJ15" s="360"/>
      <c r="AK15" s="360"/>
      <c r="AL15" s="419"/>
      <c r="AM15" s="463"/>
      <c r="AN15" s="363"/>
      <c r="AO15" s="363"/>
      <c r="AP15" s="363"/>
      <c r="AQ15" s="363"/>
      <c r="AR15" s="363"/>
      <c r="AS15" s="363"/>
      <c r="AT15" s="364"/>
      <c r="AU15" s="464"/>
      <c r="AV15" s="465"/>
      <c r="AW15" s="465"/>
      <c r="AX15" s="465"/>
      <c r="AY15" s="432" t="s">
        <v>137</v>
      </c>
      <c r="AZ15" s="433"/>
      <c r="BA15" s="433"/>
      <c r="BB15" s="433"/>
      <c r="BC15" s="433"/>
      <c r="BD15" s="433"/>
      <c r="BE15" s="433"/>
      <c r="BF15" s="433"/>
      <c r="BG15" s="433"/>
      <c r="BH15" s="433"/>
      <c r="BI15" s="433"/>
      <c r="BJ15" s="433"/>
      <c r="BK15" s="433"/>
      <c r="BL15" s="433"/>
      <c r="BM15" s="434"/>
      <c r="BN15" s="435">
        <v>5430625</v>
      </c>
      <c r="BO15" s="436"/>
      <c r="BP15" s="436"/>
      <c r="BQ15" s="436"/>
      <c r="BR15" s="436"/>
      <c r="BS15" s="436"/>
      <c r="BT15" s="436"/>
      <c r="BU15" s="437"/>
      <c r="BV15" s="435">
        <v>5286527</v>
      </c>
      <c r="BW15" s="436"/>
      <c r="BX15" s="436"/>
      <c r="BY15" s="436"/>
      <c r="BZ15" s="436"/>
      <c r="CA15" s="436"/>
      <c r="CB15" s="436"/>
      <c r="CC15" s="437"/>
      <c r="CD15" s="506" t="s">
        <v>138</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139</v>
      </c>
      <c r="M16" s="481"/>
      <c r="N16" s="481"/>
      <c r="O16" s="481"/>
      <c r="P16" s="481"/>
      <c r="Q16" s="482"/>
      <c r="R16" s="483" t="s">
        <v>140</v>
      </c>
      <c r="S16" s="484"/>
      <c r="T16" s="484"/>
      <c r="U16" s="484"/>
      <c r="V16" s="485"/>
      <c r="W16" s="497"/>
      <c r="X16" s="395"/>
      <c r="Y16" s="395"/>
      <c r="Z16" s="395"/>
      <c r="AA16" s="395"/>
      <c r="AB16" s="396"/>
      <c r="AC16" s="486">
        <v>27.7</v>
      </c>
      <c r="AD16" s="487"/>
      <c r="AE16" s="487"/>
      <c r="AF16" s="487"/>
      <c r="AG16" s="488"/>
      <c r="AH16" s="486">
        <v>27.6</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11266472</v>
      </c>
      <c r="BO16" s="407"/>
      <c r="BP16" s="407"/>
      <c r="BQ16" s="407"/>
      <c r="BR16" s="407"/>
      <c r="BS16" s="407"/>
      <c r="BT16" s="407"/>
      <c r="BU16" s="408"/>
      <c r="BV16" s="406">
        <v>10952986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142</v>
      </c>
      <c r="N17" s="500"/>
      <c r="O17" s="500"/>
      <c r="P17" s="500"/>
      <c r="Q17" s="501"/>
      <c r="R17" s="483" t="s">
        <v>143</v>
      </c>
      <c r="S17" s="484"/>
      <c r="T17" s="484"/>
      <c r="U17" s="484"/>
      <c r="V17" s="485"/>
      <c r="W17" s="496" t="s">
        <v>144</v>
      </c>
      <c r="X17" s="392"/>
      <c r="Y17" s="392"/>
      <c r="Z17" s="392"/>
      <c r="AA17" s="392"/>
      <c r="AB17" s="393"/>
      <c r="AC17" s="359">
        <v>14744</v>
      </c>
      <c r="AD17" s="360"/>
      <c r="AE17" s="360"/>
      <c r="AF17" s="360"/>
      <c r="AG17" s="361"/>
      <c r="AH17" s="359">
        <v>15137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6799141</v>
      </c>
      <c r="BO17" s="407"/>
      <c r="BP17" s="407"/>
      <c r="BQ17" s="407"/>
      <c r="BR17" s="407"/>
      <c r="BS17" s="407"/>
      <c r="BT17" s="407"/>
      <c r="BU17" s="408"/>
      <c r="BV17" s="406">
        <v>6610034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57.37</v>
      </c>
      <c r="M18" s="459"/>
      <c r="N18" s="459"/>
      <c r="O18" s="459"/>
      <c r="P18" s="459"/>
      <c r="Q18" s="459"/>
      <c r="R18" s="460"/>
      <c r="S18" s="460"/>
      <c r="T18" s="460"/>
      <c r="U18" s="460"/>
      <c r="V18" s="461"/>
      <c r="W18" s="477"/>
      <c r="X18" s="478"/>
      <c r="Y18" s="478"/>
      <c r="Z18" s="478"/>
      <c r="AA18" s="478"/>
      <c r="AB18" s="502"/>
      <c r="AC18" s="376">
        <v>68.3</v>
      </c>
      <c r="AD18" s="377"/>
      <c r="AE18" s="377"/>
      <c r="AF18" s="377"/>
      <c r="AG18" s="462"/>
      <c r="AH18" s="376">
        <v>68.099999999999994</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12982677</v>
      </c>
      <c r="BO18" s="407"/>
      <c r="BP18" s="407"/>
      <c r="BQ18" s="407"/>
      <c r="BR18" s="407"/>
      <c r="BS18" s="407"/>
      <c r="BT18" s="407"/>
      <c r="BU18" s="408"/>
      <c r="BV18" s="406">
        <v>12112419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886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17142537</v>
      </c>
      <c r="BO19" s="407"/>
      <c r="BP19" s="407"/>
      <c r="BQ19" s="407"/>
      <c r="BR19" s="407"/>
      <c r="BS19" s="407"/>
      <c r="BT19" s="407"/>
      <c r="BU19" s="408"/>
      <c r="BV19" s="406">
        <v>16526005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20783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16864156</v>
      </c>
      <c r="BO22" s="436"/>
      <c r="BP22" s="436"/>
      <c r="BQ22" s="436"/>
      <c r="BR22" s="436"/>
      <c r="BS22" s="436"/>
      <c r="BT22" s="436"/>
      <c r="BU22" s="437"/>
      <c r="BV22" s="435">
        <v>17029146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15091117</v>
      </c>
      <c r="BO23" s="407"/>
      <c r="BP23" s="407"/>
      <c r="BQ23" s="407"/>
      <c r="BR23" s="407"/>
      <c r="BS23" s="407"/>
      <c r="BT23" s="407"/>
      <c r="BU23" s="408"/>
      <c r="BV23" s="406">
        <v>15120638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8860</v>
      </c>
      <c r="R24" s="360"/>
      <c r="S24" s="360"/>
      <c r="T24" s="360"/>
      <c r="U24" s="360"/>
      <c r="V24" s="361"/>
      <c r="W24" s="449"/>
      <c r="X24" s="386"/>
      <c r="Y24" s="387"/>
      <c r="Z24" s="362" t="s">
        <v>161</v>
      </c>
      <c r="AA24" s="363"/>
      <c r="AB24" s="363"/>
      <c r="AC24" s="363"/>
      <c r="AD24" s="363"/>
      <c r="AE24" s="363"/>
      <c r="AF24" s="363"/>
      <c r="AG24" s="364"/>
      <c r="AH24" s="359">
        <v>349</v>
      </c>
      <c r="AI24" s="360"/>
      <c r="AJ24" s="360"/>
      <c r="AK24" s="360"/>
      <c r="AL24" s="361"/>
      <c r="AM24" s="359">
        <v>1063752</v>
      </c>
      <c r="AN24" s="360"/>
      <c r="AO24" s="360"/>
      <c r="AP24" s="360"/>
      <c r="AQ24" s="360"/>
      <c r="AR24" s="361"/>
      <c r="AS24" s="359">
        <v>3048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11004691</v>
      </c>
      <c r="BO24" s="407"/>
      <c r="BP24" s="407"/>
      <c r="BQ24" s="407"/>
      <c r="BR24" s="407"/>
      <c r="BS24" s="407"/>
      <c r="BT24" s="407"/>
      <c r="BU24" s="408"/>
      <c r="BV24" s="406">
        <v>10461953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6780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11637269</v>
      </c>
      <c r="BO25" s="436"/>
      <c r="BP25" s="436"/>
      <c r="BQ25" s="436"/>
      <c r="BR25" s="436"/>
      <c r="BS25" s="436"/>
      <c r="BT25" s="436"/>
      <c r="BU25" s="437"/>
      <c r="BV25" s="435">
        <v>14337839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5900</v>
      </c>
      <c r="R26" s="360"/>
      <c r="S26" s="360"/>
      <c r="T26" s="360"/>
      <c r="U26" s="360"/>
      <c r="V26" s="361"/>
      <c r="W26" s="449"/>
      <c r="X26" s="386"/>
      <c r="Y26" s="387"/>
      <c r="Z26" s="362" t="s">
        <v>167</v>
      </c>
      <c r="AA26" s="417"/>
      <c r="AB26" s="417"/>
      <c r="AC26" s="417"/>
      <c r="AD26" s="417"/>
      <c r="AE26" s="417"/>
      <c r="AF26" s="417"/>
      <c r="AG26" s="418"/>
      <c r="AH26" s="359">
        <v>3</v>
      </c>
      <c r="AI26" s="360"/>
      <c r="AJ26" s="360"/>
      <c r="AK26" s="360"/>
      <c r="AL26" s="361"/>
      <c r="AM26" s="359">
        <v>10326</v>
      </c>
      <c r="AN26" s="360"/>
      <c r="AO26" s="360"/>
      <c r="AP26" s="360"/>
      <c r="AQ26" s="360"/>
      <c r="AR26" s="361"/>
      <c r="AS26" s="359">
        <v>3442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4450</v>
      </c>
      <c r="R27" s="360"/>
      <c r="S27" s="360"/>
      <c r="T27" s="360"/>
      <c r="U27" s="360"/>
      <c r="V27" s="361"/>
      <c r="W27" s="449"/>
      <c r="X27" s="386"/>
      <c r="Y27" s="387"/>
      <c r="Z27" s="362" t="s">
        <v>170</v>
      </c>
      <c r="AA27" s="363"/>
      <c r="AB27" s="363"/>
      <c r="AC27" s="363"/>
      <c r="AD27" s="363"/>
      <c r="AE27" s="363"/>
      <c r="AF27" s="363"/>
      <c r="AG27" s="364"/>
      <c r="AH27" s="359">
        <v>4</v>
      </c>
      <c r="AI27" s="360"/>
      <c r="AJ27" s="360"/>
      <c r="AK27" s="360"/>
      <c r="AL27" s="361"/>
      <c r="AM27" s="359">
        <v>14532</v>
      </c>
      <c r="AN27" s="360"/>
      <c r="AO27" s="360"/>
      <c r="AP27" s="360"/>
      <c r="AQ27" s="360"/>
      <c r="AR27" s="361"/>
      <c r="AS27" s="359">
        <v>3633</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431021</v>
      </c>
      <c r="BO27" s="441"/>
      <c r="BP27" s="441"/>
      <c r="BQ27" s="441"/>
      <c r="BR27" s="441"/>
      <c r="BS27" s="441"/>
      <c r="BT27" s="441"/>
      <c r="BU27" s="442"/>
      <c r="BV27" s="440">
        <v>430982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4100</v>
      </c>
      <c r="R28" s="360"/>
      <c r="S28" s="360"/>
      <c r="T28" s="360"/>
      <c r="U28" s="360"/>
      <c r="V28" s="361"/>
      <c r="W28" s="449"/>
      <c r="X28" s="386"/>
      <c r="Y28" s="387"/>
      <c r="Z28" s="362" t="s">
        <v>173</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1751882</v>
      </c>
      <c r="BO28" s="436"/>
      <c r="BP28" s="436"/>
      <c r="BQ28" s="436"/>
      <c r="BR28" s="436"/>
      <c r="BS28" s="436"/>
      <c r="BT28" s="436"/>
      <c r="BU28" s="437"/>
      <c r="BV28" s="435">
        <v>3254237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16</v>
      </c>
      <c r="M29" s="360"/>
      <c r="N29" s="360"/>
      <c r="O29" s="360"/>
      <c r="P29" s="361"/>
      <c r="Q29" s="359">
        <v>3840</v>
      </c>
      <c r="R29" s="360"/>
      <c r="S29" s="360"/>
      <c r="T29" s="360"/>
      <c r="U29" s="360"/>
      <c r="V29" s="361"/>
      <c r="W29" s="450"/>
      <c r="X29" s="451"/>
      <c r="Y29" s="452"/>
      <c r="Z29" s="362" t="s">
        <v>176</v>
      </c>
      <c r="AA29" s="363"/>
      <c r="AB29" s="363"/>
      <c r="AC29" s="363"/>
      <c r="AD29" s="363"/>
      <c r="AE29" s="363"/>
      <c r="AF29" s="363"/>
      <c r="AG29" s="364"/>
      <c r="AH29" s="359">
        <v>353</v>
      </c>
      <c r="AI29" s="360"/>
      <c r="AJ29" s="360"/>
      <c r="AK29" s="360"/>
      <c r="AL29" s="361"/>
      <c r="AM29" s="359">
        <v>1078284</v>
      </c>
      <c r="AN29" s="360"/>
      <c r="AO29" s="360"/>
      <c r="AP29" s="360"/>
      <c r="AQ29" s="360"/>
      <c r="AR29" s="361"/>
      <c r="AS29" s="359">
        <v>3055</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627539</v>
      </c>
      <c r="BO29" s="407"/>
      <c r="BP29" s="407"/>
      <c r="BQ29" s="407"/>
      <c r="BR29" s="407"/>
      <c r="BS29" s="407"/>
      <c r="BT29" s="407"/>
      <c r="BU29" s="408"/>
      <c r="BV29" s="406">
        <v>585182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95.6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3066554</v>
      </c>
      <c r="BO30" s="441"/>
      <c r="BP30" s="441"/>
      <c r="BQ30" s="441"/>
      <c r="BR30" s="441"/>
      <c r="BS30" s="441"/>
      <c r="BT30" s="441"/>
      <c r="BU30" s="442"/>
      <c r="BV30" s="440">
        <v>3048353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荒尾市国民健康保険特別会計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荒尾市病院事業会計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有明広域行政事務組合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南新地土地区画整理事業特別会計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荒尾市介護保険特別会計（保険勘定）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荒尾市水道事業会計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大牟田・荒尾清掃施設組合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荒尾市後期高齢者医療特別会計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荒尾市下水道事業会計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熊本県後期高齢者医療広域連合（一般会計）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荒尾市介護保険特別会計（介護サービス勘定）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熊本県後期高齢者医療広域連合（後期高齢者医療特別会計）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TvEae2De9isdVzpCkFw4n3gyxbsTSg0bHCv7t1IUSIkoUI97qWav9cpNp9hmhCVsJUk1w5ohvkjfvPA6NlakA==" saltValue="+vV7scTlTK5no4oK75eU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11.77</v>
      </c>
      <c r="G34" s="33">
        <v>16.309999999999999</v>
      </c>
      <c r="H34" s="33">
        <v>20.45</v>
      </c>
      <c r="I34" s="33">
        <v>14.41</v>
      </c>
      <c r="J34" s="34">
        <v>5.82</v>
      </c>
      <c r="K34" s="22"/>
      <c r="L34" s="22"/>
      <c r="M34" s="22"/>
      <c r="N34" s="22"/>
      <c r="O34" s="22"/>
      <c r="P34" s="22"/>
    </row>
    <row r="35" spans="1:16" ht="39" customHeight="1" x14ac:dyDescent="0.2">
      <c r="A35" s="22"/>
      <c r="B35" s="35"/>
      <c r="C35" s="1132" t="s">
        <v>536</v>
      </c>
      <c r="D35" s="1132"/>
      <c r="E35" s="1133"/>
      <c r="F35" s="36">
        <v>2.34</v>
      </c>
      <c r="G35" s="37">
        <v>2</v>
      </c>
      <c r="H35" s="37">
        <v>2.1</v>
      </c>
      <c r="I35" s="37">
        <v>2.78</v>
      </c>
      <c r="J35" s="38">
        <v>4.3899999999999997</v>
      </c>
      <c r="K35" s="22"/>
      <c r="L35" s="22"/>
      <c r="M35" s="22"/>
      <c r="N35" s="22"/>
      <c r="O35" s="22"/>
      <c r="P35" s="22"/>
    </row>
    <row r="36" spans="1:16" ht="39" customHeight="1" x14ac:dyDescent="0.2">
      <c r="A36" s="22"/>
      <c r="B36" s="35"/>
      <c r="C36" s="1132" t="s">
        <v>537</v>
      </c>
      <c r="D36" s="1132"/>
      <c r="E36" s="1133"/>
      <c r="F36" s="36">
        <v>7.74</v>
      </c>
      <c r="G36" s="37">
        <v>6.49</v>
      </c>
      <c r="H36" s="37">
        <v>6.17</v>
      </c>
      <c r="I36" s="37">
        <v>4.62</v>
      </c>
      <c r="J36" s="38">
        <v>2.77</v>
      </c>
      <c r="K36" s="22"/>
      <c r="L36" s="22"/>
      <c r="M36" s="22"/>
      <c r="N36" s="22"/>
      <c r="O36" s="22"/>
      <c r="P36" s="22"/>
    </row>
    <row r="37" spans="1:16" ht="39" customHeight="1" x14ac:dyDescent="0.2">
      <c r="A37" s="22"/>
      <c r="B37" s="35"/>
      <c r="C37" s="1132" t="s">
        <v>538</v>
      </c>
      <c r="D37" s="1132"/>
      <c r="E37" s="1133"/>
      <c r="F37" s="36">
        <v>0.63</v>
      </c>
      <c r="G37" s="37">
        <v>4.04</v>
      </c>
      <c r="H37" s="37">
        <v>1.44</v>
      </c>
      <c r="I37" s="37">
        <v>0.74</v>
      </c>
      <c r="J37" s="38">
        <v>2.4900000000000002</v>
      </c>
      <c r="K37" s="22"/>
      <c r="L37" s="22"/>
      <c r="M37" s="22"/>
      <c r="N37" s="22"/>
      <c r="O37" s="22"/>
      <c r="P37" s="22"/>
    </row>
    <row r="38" spans="1:16" ht="39" customHeight="1" x14ac:dyDescent="0.2">
      <c r="A38" s="22"/>
      <c r="B38" s="35"/>
      <c r="C38" s="1132" t="s">
        <v>539</v>
      </c>
      <c r="D38" s="1132"/>
      <c r="E38" s="1133"/>
      <c r="F38" s="36">
        <v>0.99</v>
      </c>
      <c r="G38" s="37">
        <v>0.91</v>
      </c>
      <c r="H38" s="37">
        <v>1.31</v>
      </c>
      <c r="I38" s="37">
        <v>0.76</v>
      </c>
      <c r="J38" s="38">
        <v>0.65</v>
      </c>
      <c r="K38" s="22"/>
      <c r="L38" s="22"/>
      <c r="M38" s="22"/>
      <c r="N38" s="22"/>
      <c r="O38" s="22"/>
      <c r="P38" s="22"/>
    </row>
    <row r="39" spans="1:16" ht="39" customHeight="1" x14ac:dyDescent="0.2">
      <c r="A39" s="22"/>
      <c r="B39" s="35"/>
      <c r="C39" s="1132" t="s">
        <v>540</v>
      </c>
      <c r="D39" s="1132"/>
      <c r="E39" s="1133"/>
      <c r="F39" s="36">
        <v>0.49</v>
      </c>
      <c r="G39" s="37">
        <v>0.81</v>
      </c>
      <c r="H39" s="37">
        <v>0.83</v>
      </c>
      <c r="I39" s="37">
        <v>0.22</v>
      </c>
      <c r="J39" s="38">
        <v>0.16</v>
      </c>
      <c r="K39" s="22"/>
      <c r="L39" s="22"/>
      <c r="M39" s="22"/>
      <c r="N39" s="22"/>
      <c r="O39" s="22"/>
      <c r="P39" s="22"/>
    </row>
    <row r="40" spans="1:16" ht="39" customHeight="1" x14ac:dyDescent="0.2">
      <c r="A40" s="22"/>
      <c r="B40" s="35"/>
      <c r="C40" s="1132" t="s">
        <v>541</v>
      </c>
      <c r="D40" s="1132"/>
      <c r="E40" s="1133"/>
      <c r="F40" s="36">
        <v>0.08</v>
      </c>
      <c r="G40" s="37">
        <v>0.08</v>
      </c>
      <c r="H40" s="37">
        <v>0.09</v>
      </c>
      <c r="I40" s="37">
        <v>0.09</v>
      </c>
      <c r="J40" s="38">
        <v>0.11</v>
      </c>
      <c r="K40" s="22"/>
      <c r="L40" s="22"/>
      <c r="M40" s="22"/>
      <c r="N40" s="22"/>
      <c r="O40" s="22"/>
      <c r="P40" s="22"/>
    </row>
    <row r="41" spans="1:16" ht="39" customHeight="1" x14ac:dyDescent="0.2">
      <c r="A41" s="22"/>
      <c r="B41" s="35"/>
      <c r="C41" s="1132" t="s">
        <v>542</v>
      </c>
      <c r="D41" s="1132"/>
      <c r="E41" s="1133"/>
      <c r="F41" s="36">
        <v>0.01</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lo1+uIXA+t+ZJDBpK7zIy4KzjM8bIhL+ZHd9dQPTCK1Mc3mcSkdvxrDNT6zxf/B9z+fummaEadQvDVRFXx2rg==" saltValue="8I/wRmCm2OSSVrKFV/wH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1580</v>
      </c>
      <c r="L45" s="58">
        <v>1599</v>
      </c>
      <c r="M45" s="58">
        <v>1660</v>
      </c>
      <c r="N45" s="58">
        <v>1659</v>
      </c>
      <c r="O45" s="59">
        <v>1716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v>7</v>
      </c>
      <c r="N47" s="62">
        <v>17</v>
      </c>
      <c r="O47" s="63">
        <v>19</v>
      </c>
      <c r="P47" s="46"/>
      <c r="Q47" s="46"/>
      <c r="R47" s="46"/>
      <c r="S47" s="46"/>
      <c r="T47" s="46"/>
      <c r="U47" s="46"/>
    </row>
    <row r="48" spans="1:21" ht="30.75" customHeight="1" x14ac:dyDescent="0.2">
      <c r="A48" s="46"/>
      <c r="B48" s="1163"/>
      <c r="C48" s="1164"/>
      <c r="D48" s="60"/>
      <c r="E48" s="1140" t="s">
        <v>13</v>
      </c>
      <c r="F48" s="1140"/>
      <c r="G48" s="1140"/>
      <c r="H48" s="1140"/>
      <c r="I48" s="1140"/>
      <c r="J48" s="1141"/>
      <c r="K48" s="61">
        <v>684</v>
      </c>
      <c r="L48" s="62">
        <v>709</v>
      </c>
      <c r="M48" s="62">
        <v>686</v>
      </c>
      <c r="N48" s="62">
        <v>609</v>
      </c>
      <c r="O48" s="63">
        <v>817</v>
      </c>
      <c r="P48" s="46"/>
      <c r="Q48" s="46"/>
      <c r="R48" s="46"/>
      <c r="S48" s="46"/>
      <c r="T48" s="46"/>
      <c r="U48" s="46"/>
    </row>
    <row r="49" spans="1:21" ht="30.75" customHeight="1" x14ac:dyDescent="0.2">
      <c r="A49" s="46"/>
      <c r="B49" s="1163"/>
      <c r="C49" s="1164"/>
      <c r="D49" s="60"/>
      <c r="E49" s="1140" t="s">
        <v>14</v>
      </c>
      <c r="F49" s="1140"/>
      <c r="G49" s="1140"/>
      <c r="H49" s="1140"/>
      <c r="I49" s="1140"/>
      <c r="J49" s="1141"/>
      <c r="K49" s="61">
        <v>47</v>
      </c>
      <c r="L49" s="62">
        <v>52</v>
      </c>
      <c r="M49" s="62">
        <v>55</v>
      </c>
      <c r="N49" s="62">
        <v>68</v>
      </c>
      <c r="O49" s="63">
        <v>56</v>
      </c>
      <c r="P49" s="46"/>
      <c r="Q49" s="46"/>
      <c r="R49" s="46"/>
      <c r="S49" s="46"/>
      <c r="T49" s="46"/>
      <c r="U49" s="46"/>
    </row>
    <row r="50" spans="1:21" ht="30.75" customHeight="1" x14ac:dyDescent="0.2">
      <c r="A50" s="46"/>
      <c r="B50" s="1163"/>
      <c r="C50" s="1164"/>
      <c r="D50" s="60"/>
      <c r="E50" s="1140" t="s">
        <v>15</v>
      </c>
      <c r="F50" s="1140"/>
      <c r="G50" s="1140"/>
      <c r="H50" s="1140"/>
      <c r="I50" s="1140"/>
      <c r="J50" s="1141"/>
      <c r="K50" s="61">
        <v>6</v>
      </c>
      <c r="L50" s="62">
        <v>12</v>
      </c>
      <c r="M50" s="62">
        <v>6</v>
      </c>
      <c r="N50" s="62">
        <v>6</v>
      </c>
      <c r="O50" s="63">
        <v>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1313</v>
      </c>
      <c r="L52" s="62">
        <v>1310</v>
      </c>
      <c r="M52" s="62">
        <v>1301</v>
      </c>
      <c r="N52" s="62">
        <v>1291</v>
      </c>
      <c r="O52" s="63">
        <v>1405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1004</v>
      </c>
      <c r="L53" s="67">
        <v>1062</v>
      </c>
      <c r="M53" s="67">
        <v>1113</v>
      </c>
      <c r="N53" s="67">
        <v>1068</v>
      </c>
      <c r="O53" s="68">
        <v>1205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eDMFzjiTCcPAZ1ItDIDYRIPTfjII6oN6yS22cLqEthZbaYH6OlUpPph4guNrdni7Frj49NWeqI/ZhI+sIse7w==" saltValue="2VkAxr7T/S5U/6r1rxeW0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16622</v>
      </c>
      <c r="J41" s="331">
        <v>17514</v>
      </c>
      <c r="K41" s="331">
        <v>18003</v>
      </c>
      <c r="L41" s="331">
        <v>18335</v>
      </c>
      <c r="M41" s="332">
        <v>18446</v>
      </c>
    </row>
    <row r="42" spans="2:13" ht="27.75" customHeight="1" x14ac:dyDescent="0.2">
      <c r="B42" s="1171"/>
      <c r="C42" s="1172"/>
      <c r="D42" s="104"/>
      <c r="E42" s="1175" t="s">
        <v>32</v>
      </c>
      <c r="F42" s="1175"/>
      <c r="G42" s="1175"/>
      <c r="H42" s="1176"/>
      <c r="I42" s="333">
        <v>101</v>
      </c>
      <c r="J42" s="334">
        <v>83</v>
      </c>
      <c r="K42" s="334">
        <v>65</v>
      </c>
      <c r="L42" s="334">
        <v>47</v>
      </c>
      <c r="M42" s="335">
        <v>25</v>
      </c>
    </row>
    <row r="43" spans="2:13" ht="27.75" customHeight="1" x14ac:dyDescent="0.2">
      <c r="B43" s="1171"/>
      <c r="C43" s="1172"/>
      <c r="D43" s="104"/>
      <c r="E43" s="1175" t="s">
        <v>33</v>
      </c>
      <c r="F43" s="1175"/>
      <c r="G43" s="1175"/>
      <c r="H43" s="1176"/>
      <c r="I43" s="333">
        <v>5705</v>
      </c>
      <c r="J43" s="334">
        <v>7235</v>
      </c>
      <c r="K43" s="334">
        <v>12592</v>
      </c>
      <c r="L43" s="334">
        <v>16644</v>
      </c>
      <c r="M43" s="335">
        <v>14564</v>
      </c>
    </row>
    <row r="44" spans="2:13" ht="27.75" customHeight="1" x14ac:dyDescent="0.2">
      <c r="B44" s="1171"/>
      <c r="C44" s="1172"/>
      <c r="D44" s="104"/>
      <c r="E44" s="1175" t="s">
        <v>34</v>
      </c>
      <c r="F44" s="1175"/>
      <c r="G44" s="1175"/>
      <c r="H44" s="1176"/>
      <c r="I44" s="333">
        <v>741</v>
      </c>
      <c r="J44" s="334">
        <v>802</v>
      </c>
      <c r="K44" s="334">
        <v>809</v>
      </c>
      <c r="L44" s="334">
        <v>1000</v>
      </c>
      <c r="M44" s="335">
        <v>1065</v>
      </c>
    </row>
    <row r="45" spans="2:13" ht="27.75" customHeight="1" x14ac:dyDescent="0.2">
      <c r="B45" s="1171"/>
      <c r="C45" s="1172"/>
      <c r="D45" s="104"/>
      <c r="E45" s="1175" t="s">
        <v>35</v>
      </c>
      <c r="F45" s="1175"/>
      <c r="G45" s="1175"/>
      <c r="H45" s="1176"/>
      <c r="I45" s="333">
        <v>2003</v>
      </c>
      <c r="J45" s="334">
        <v>2117</v>
      </c>
      <c r="K45" s="334">
        <v>2199</v>
      </c>
      <c r="L45" s="334">
        <v>2346</v>
      </c>
      <c r="M45" s="335">
        <v>2466</v>
      </c>
    </row>
    <row r="46" spans="2:13" ht="27.75" customHeight="1" x14ac:dyDescent="0.2">
      <c r="B46" s="1171"/>
      <c r="C46" s="1172"/>
      <c r="D46" s="105"/>
      <c r="E46" s="1175" t="s">
        <v>36</v>
      </c>
      <c r="F46" s="1175"/>
      <c r="G46" s="1175"/>
      <c r="H46" s="1176"/>
      <c r="I46" s="333">
        <v>1</v>
      </c>
      <c r="J46" s="334">
        <v>1</v>
      </c>
      <c r="K46" s="334">
        <v>1</v>
      </c>
      <c r="L46" s="334">
        <v>1</v>
      </c>
      <c r="M46" s="335">
        <v>1</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8525</v>
      </c>
      <c r="J50" s="334">
        <v>8636</v>
      </c>
      <c r="K50" s="334">
        <v>9202</v>
      </c>
      <c r="L50" s="334">
        <v>8946</v>
      </c>
      <c r="M50" s="335">
        <v>7312</v>
      </c>
    </row>
    <row r="51" spans="2:13" ht="27.75" customHeight="1" x14ac:dyDescent="0.2">
      <c r="B51" s="1171"/>
      <c r="C51" s="1172"/>
      <c r="D51" s="104"/>
      <c r="E51" s="1175" t="s">
        <v>42</v>
      </c>
      <c r="F51" s="1175"/>
      <c r="G51" s="1175"/>
      <c r="H51" s="1176"/>
      <c r="I51" s="333">
        <v>739</v>
      </c>
      <c r="J51" s="334">
        <v>641</v>
      </c>
      <c r="K51" s="334">
        <v>467</v>
      </c>
      <c r="L51" s="334">
        <v>303</v>
      </c>
      <c r="M51" s="335">
        <v>250</v>
      </c>
    </row>
    <row r="52" spans="2:13" ht="27.75" customHeight="1" x14ac:dyDescent="0.2">
      <c r="B52" s="1173"/>
      <c r="C52" s="1174"/>
      <c r="D52" s="104"/>
      <c r="E52" s="1175" t="s">
        <v>43</v>
      </c>
      <c r="F52" s="1175"/>
      <c r="G52" s="1175"/>
      <c r="H52" s="1176"/>
      <c r="I52" s="333">
        <v>16280</v>
      </c>
      <c r="J52" s="334">
        <v>17088</v>
      </c>
      <c r="K52" s="334">
        <v>18076</v>
      </c>
      <c r="L52" s="334">
        <v>18831</v>
      </c>
      <c r="M52" s="335">
        <v>18999</v>
      </c>
    </row>
    <row r="53" spans="2:13" ht="27.75" customHeight="1" thickBot="1" x14ac:dyDescent="0.25">
      <c r="B53" s="1177" t="s">
        <v>19</v>
      </c>
      <c r="C53" s="1178"/>
      <c r="D53" s="108"/>
      <c r="E53" s="1179" t="s">
        <v>44</v>
      </c>
      <c r="F53" s="1179"/>
      <c r="G53" s="1179"/>
      <c r="H53" s="1180"/>
      <c r="I53" s="336">
        <v>-370</v>
      </c>
      <c r="J53" s="337">
        <v>1386</v>
      </c>
      <c r="K53" s="337">
        <v>5925</v>
      </c>
      <c r="L53" s="337">
        <v>10292</v>
      </c>
      <c r="M53" s="338">
        <v>10007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QVMru0zc51YhRezXtK5UjKQt15SStS7NYbzm+XQ6oGMpdEhYNNq5mrqDivagZoZh3jA0O2HkhHtSRsz07CUhQ==" saltValue="2ej7QYsy9XfHOHpwaN3T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4094</v>
      </c>
      <c r="G55" s="339">
        <v>3254</v>
      </c>
      <c r="H55" s="340">
        <v>1752</v>
      </c>
    </row>
    <row r="56" spans="2:8" ht="52.5" customHeight="1" x14ac:dyDescent="0.2">
      <c r="B56" s="120"/>
      <c r="C56" s="1198" t="s">
        <v>47</v>
      </c>
      <c r="D56" s="1198"/>
      <c r="E56" s="1199"/>
      <c r="F56" s="341">
        <v>532</v>
      </c>
      <c r="G56" s="341">
        <v>585</v>
      </c>
      <c r="H56" s="342">
        <v>628</v>
      </c>
    </row>
    <row r="57" spans="2:8" ht="53.25" customHeight="1" x14ac:dyDescent="0.2">
      <c r="B57" s="120"/>
      <c r="C57" s="1200" t="s">
        <v>48</v>
      </c>
      <c r="D57" s="1200"/>
      <c r="E57" s="1201"/>
      <c r="F57" s="343">
        <v>2469</v>
      </c>
      <c r="G57" s="343">
        <v>3048</v>
      </c>
      <c r="H57" s="344">
        <v>3067</v>
      </c>
    </row>
    <row r="58" spans="2:8" ht="45.75" customHeight="1" x14ac:dyDescent="0.2">
      <c r="B58" s="121"/>
      <c r="C58" s="1188" t="s">
        <v>555</v>
      </c>
      <c r="D58" s="1189"/>
      <c r="E58" s="1190"/>
      <c r="F58" s="345">
        <v>480</v>
      </c>
      <c r="G58" s="345">
        <v>560</v>
      </c>
      <c r="H58" s="346">
        <v>640</v>
      </c>
    </row>
    <row r="59" spans="2:8" ht="45.75" customHeight="1" x14ac:dyDescent="0.2">
      <c r="B59" s="121"/>
      <c r="C59" s="1188" t="s">
        <v>556</v>
      </c>
      <c r="D59" s="1189"/>
      <c r="E59" s="1190"/>
      <c r="F59" s="345">
        <v>287</v>
      </c>
      <c r="G59" s="345">
        <v>385</v>
      </c>
      <c r="H59" s="346">
        <v>585</v>
      </c>
    </row>
    <row r="60" spans="2:8" ht="45.75" customHeight="1" x14ac:dyDescent="0.2">
      <c r="B60" s="121"/>
      <c r="C60" s="1188" t="s">
        <v>557</v>
      </c>
      <c r="D60" s="1189"/>
      <c r="E60" s="1190"/>
      <c r="F60" s="345">
        <v>580</v>
      </c>
      <c r="G60" s="345">
        <v>581</v>
      </c>
      <c r="H60" s="346">
        <v>490</v>
      </c>
    </row>
    <row r="61" spans="2:8" ht="45.75" customHeight="1" x14ac:dyDescent="0.2">
      <c r="B61" s="121"/>
      <c r="C61" s="1188" t="s">
        <v>558</v>
      </c>
      <c r="D61" s="1189"/>
      <c r="E61" s="1190"/>
      <c r="F61" s="345">
        <v>500</v>
      </c>
      <c r="G61" s="345">
        <v>500</v>
      </c>
      <c r="H61" s="346">
        <v>455</v>
      </c>
    </row>
    <row r="62" spans="2:8" ht="45.75" customHeight="1" thickBot="1" x14ac:dyDescent="0.25">
      <c r="B62" s="122"/>
      <c r="C62" s="1191" t="s">
        <v>559</v>
      </c>
      <c r="D62" s="1192"/>
      <c r="E62" s="1193"/>
      <c r="F62" s="347">
        <v>91</v>
      </c>
      <c r="G62" s="347">
        <v>429</v>
      </c>
      <c r="H62" s="348">
        <v>287</v>
      </c>
    </row>
    <row r="63" spans="2:8" ht="52.5" customHeight="1" thickBot="1" x14ac:dyDescent="0.25">
      <c r="B63" s="123"/>
      <c r="C63" s="1194" t="s">
        <v>49</v>
      </c>
      <c r="D63" s="1194"/>
      <c r="E63" s="1195"/>
      <c r="F63" s="349">
        <v>7095</v>
      </c>
      <c r="G63" s="349">
        <v>6888</v>
      </c>
      <c r="H63" s="350">
        <v>5446</v>
      </c>
    </row>
    <row r="64" spans="2:8" ht="13.2" x14ac:dyDescent="0.2"/>
  </sheetData>
  <sheetProtection algorithmName="SHA-512" hashValue="77qBvsMmGTWMKN4WDoD1KBpEnPDitQcTDXWJXO9JmJFawX8qB7GcCbHUVdGyIxEbNVYsY66w65Wa2T5RJIkgYw==" saltValue="2WXfEzC2D0CApJpCyg2G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77776</v>
      </c>
      <c r="E3" s="142"/>
      <c r="F3" s="143">
        <v>45483</v>
      </c>
      <c r="G3" s="144"/>
      <c r="H3" s="145"/>
    </row>
    <row r="4" spans="1:8" x14ac:dyDescent="0.2">
      <c r="A4" s="146"/>
      <c r="B4" s="147"/>
      <c r="C4" s="148"/>
      <c r="D4" s="149">
        <v>36228</v>
      </c>
      <c r="E4" s="150"/>
      <c r="F4" s="151">
        <v>24241</v>
      </c>
      <c r="G4" s="152"/>
      <c r="H4" s="153"/>
    </row>
    <row r="5" spans="1:8" x14ac:dyDescent="0.2">
      <c r="A5" s="134" t="s">
        <v>521</v>
      </c>
      <c r="B5" s="139"/>
      <c r="C5" s="140"/>
      <c r="D5" s="141">
        <v>94797</v>
      </c>
      <c r="E5" s="142"/>
      <c r="F5" s="143">
        <v>45945</v>
      </c>
      <c r="G5" s="144"/>
      <c r="H5" s="145"/>
    </row>
    <row r="6" spans="1:8" x14ac:dyDescent="0.2">
      <c r="A6" s="146"/>
      <c r="B6" s="147"/>
      <c r="C6" s="148"/>
      <c r="D6" s="149">
        <v>38185</v>
      </c>
      <c r="E6" s="150"/>
      <c r="F6" s="151">
        <v>25180</v>
      </c>
      <c r="G6" s="152"/>
      <c r="H6" s="153"/>
    </row>
    <row r="7" spans="1:8" x14ac:dyDescent="0.2">
      <c r="A7" s="134" t="s">
        <v>522</v>
      </c>
      <c r="B7" s="139"/>
      <c r="C7" s="140"/>
      <c r="D7" s="141">
        <v>83072</v>
      </c>
      <c r="E7" s="142"/>
      <c r="F7" s="143">
        <v>44475</v>
      </c>
      <c r="G7" s="144"/>
      <c r="H7" s="145"/>
    </row>
    <row r="8" spans="1:8" x14ac:dyDescent="0.2">
      <c r="A8" s="146"/>
      <c r="B8" s="147"/>
      <c r="C8" s="148"/>
      <c r="D8" s="149">
        <v>37673</v>
      </c>
      <c r="E8" s="150"/>
      <c r="F8" s="151">
        <v>24780</v>
      </c>
      <c r="G8" s="152"/>
      <c r="H8" s="153"/>
    </row>
    <row r="9" spans="1:8" x14ac:dyDescent="0.2">
      <c r="A9" s="134" t="s">
        <v>523</v>
      </c>
      <c r="B9" s="139"/>
      <c r="C9" s="140"/>
      <c r="D9" s="141">
        <v>37076</v>
      </c>
      <c r="E9" s="142"/>
      <c r="F9" s="143">
        <v>45982</v>
      </c>
      <c r="G9" s="144"/>
      <c r="H9" s="145"/>
    </row>
    <row r="10" spans="1:8" x14ac:dyDescent="0.2">
      <c r="A10" s="146"/>
      <c r="B10" s="147"/>
      <c r="C10" s="148"/>
      <c r="D10" s="149">
        <v>14563</v>
      </c>
      <c r="E10" s="150"/>
      <c r="F10" s="151">
        <v>25583</v>
      </c>
      <c r="G10" s="152"/>
      <c r="H10" s="153"/>
    </row>
    <row r="11" spans="1:8" x14ac:dyDescent="0.2">
      <c r="A11" s="134" t="s">
        <v>524</v>
      </c>
      <c r="B11" s="139"/>
      <c r="C11" s="140"/>
      <c r="D11" s="141">
        <v>60144</v>
      </c>
      <c r="E11" s="142"/>
      <c r="F11" s="143">
        <v>50538</v>
      </c>
      <c r="G11" s="144"/>
      <c r="H11" s="145"/>
    </row>
    <row r="12" spans="1:8" x14ac:dyDescent="0.2">
      <c r="A12" s="146"/>
      <c r="B12" s="147"/>
      <c r="C12" s="154"/>
      <c r="D12" s="149">
        <v>33052</v>
      </c>
      <c r="E12" s="150"/>
      <c r="F12" s="151">
        <v>29053</v>
      </c>
      <c r="G12" s="152"/>
      <c r="H12" s="153"/>
    </row>
    <row r="13" spans="1:8" x14ac:dyDescent="0.2">
      <c r="A13" s="134"/>
      <c r="B13" s="139"/>
      <c r="C13" s="140"/>
      <c r="D13" s="141">
        <v>70573</v>
      </c>
      <c r="E13" s="142"/>
      <c r="F13" s="143">
        <v>46485</v>
      </c>
      <c r="G13" s="155"/>
      <c r="H13" s="145"/>
    </row>
    <row r="14" spans="1:8" x14ac:dyDescent="0.2">
      <c r="A14" s="146"/>
      <c r="B14" s="147"/>
      <c r="C14" s="148"/>
      <c r="D14" s="149">
        <v>31940</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0.64</v>
      </c>
      <c r="C19" s="156">
        <f>ROUND(VALUE(SUBSTITUTE(実質収支比率等に係る経年分析!G$48,"▲","-")),2)</f>
        <v>4.04</v>
      </c>
      <c r="D19" s="156">
        <f>ROUND(VALUE(SUBSTITUTE(実質収支比率等に係る経年分析!H$48,"▲","-")),2)</f>
        <v>1.45</v>
      </c>
      <c r="E19" s="156">
        <f>ROUND(VALUE(SUBSTITUTE(実質収支比率等に係る経年分析!I$48,"▲","-")),2)</f>
        <v>0.75</v>
      </c>
      <c r="F19" s="156">
        <f>ROUND(VALUE(SUBSTITUTE(実質収支比率等に係る経年分析!J$48,"▲","-")),2)</f>
        <v>2.5</v>
      </c>
    </row>
    <row r="20" spans="1:11" x14ac:dyDescent="0.2">
      <c r="A20" s="156" t="s">
        <v>53</v>
      </c>
      <c r="B20" s="156">
        <f>ROUND(VALUE(SUBSTITUTE(実質収支比率等に係る経年分析!F$47,"▲","-")),2)</f>
        <v>31.53</v>
      </c>
      <c r="C20" s="156">
        <f>ROUND(VALUE(SUBSTITUTE(実質収支比率等に係る経年分析!G$47,"▲","-")),2)</f>
        <v>30.36</v>
      </c>
      <c r="D20" s="156">
        <f>ROUND(VALUE(SUBSTITUTE(実質収支比率等に係る経年分析!H$47,"▲","-")),2)</f>
        <v>33.18</v>
      </c>
      <c r="E20" s="156">
        <f>ROUND(VALUE(SUBSTITUTE(実質収支比率等に係る経年分析!I$47,"▲","-")),2)</f>
        <v>26.34</v>
      </c>
      <c r="F20" s="156">
        <f>ROUND(VALUE(SUBSTITUTE(実質収支比率等に係る経年分析!J$47,"▲","-")),2)</f>
        <v>13.82</v>
      </c>
    </row>
    <row r="21" spans="1:11" x14ac:dyDescent="0.2">
      <c r="A21" s="156" t="s">
        <v>54</v>
      </c>
      <c r="B21" s="156">
        <f>IF(ISNUMBER(VALUE(SUBSTITUTE(実質収支比率等に係る経年分析!F$49,"▲","-"))),ROUND(VALUE(SUBSTITUTE(実質収支比率等に係る経年分析!F$49,"▲","-")),2),NA())</f>
        <v>0.33</v>
      </c>
      <c r="C21" s="156">
        <f>IF(ISNUMBER(VALUE(SUBSTITUTE(実質収支比率等に係る経年分析!G$49,"▲","-"))),ROUND(VALUE(SUBSTITUTE(実質収支比率等に係る経年分析!G$49,"▲","-")),2),NA())</f>
        <v>3.75</v>
      </c>
      <c r="D21" s="156">
        <f>IF(ISNUMBER(VALUE(SUBSTITUTE(実質収支比率等に係る経年分析!H$49,"▲","-"))),ROUND(VALUE(SUBSTITUTE(実質収支比率等に係る経年分析!H$49,"▲","-")),2),NA())</f>
        <v>-0.61</v>
      </c>
      <c r="E21" s="156">
        <f>IF(ISNUMBER(VALUE(SUBSTITUTE(実質収支比率等に係る経年分析!I$49,"▲","-"))),ROUND(VALUE(SUBSTITUTE(実質収支比率等に係る経年分析!I$49,"▲","-")),2),NA())</f>
        <v>-7.49</v>
      </c>
      <c r="F21" s="156">
        <f>IF(ISNUMBER(VALUE(SUBSTITUTE(実質収支比率等に係る経年分析!J$49,"▲","-"))),ROUND(VALUE(SUBSTITUTE(実質収支比率等に係る経年分析!J$49,"▲","-")),2),NA())</f>
        <v>-10.08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荒尾市介護保険特別会計（介護サービス勘定）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荒尾市後期高齢者医療特別会計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0.11</v>
      </c>
    </row>
    <row r="31" spans="1:11" x14ac:dyDescent="0.2">
      <c r="A31" s="157" t="str">
        <f>IF(連結実質赤字比率に係る赤字・黒字の構成分析!C$39="",NA(),連結実質赤字比率に係る赤字・黒字の構成分析!C$39)</f>
        <v>荒尾市国民健康保険特別会計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2">
      <c r="A32" s="157" t="str">
        <f>IF(連結実質赤字比率に係る赤字・黒字の構成分析!C$38="",NA(),連結実質赤字比率に係る赤字・黒字の構成分析!C$38)</f>
        <v>荒尾市介護保険特別会計（保険勘定）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0.65</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2.4900000000000002</v>
      </c>
    </row>
    <row r="34" spans="1:16" x14ac:dyDescent="0.2">
      <c r="A34" s="157" t="str">
        <f>IF(連結実質赤字比率に係る赤字・黒字の構成分析!C$36="",NA(),連結実質赤字比率に係る赤字・黒字の構成分析!C$36)</f>
        <v>荒尾市水道事業会計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2.77</v>
      </c>
    </row>
    <row r="35" spans="1:16" x14ac:dyDescent="0.2">
      <c r="A35" s="157" t="str">
        <f>IF(連結実質赤字比率に係る赤字・黒字の構成分析!C$35="",NA(),連結実質赤字比率に係る赤字・黒字の構成分析!C$35)</f>
        <v>荒尾市下水道事業会計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2.34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4.3899999999999997</v>
      </c>
    </row>
    <row r="36" spans="1:16" x14ac:dyDescent="0.2">
      <c r="A36" s="157" t="str">
        <f>IF(連結実質赤字比率に係る赤字・黒字の構成分析!C$34="",NA(),連結実質赤字比率に係る赤字・黒字の構成分析!C$34)</f>
        <v>荒尾市病院事業会計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11.77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16.309999999999999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5.82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1313</v>
      </c>
      <c r="E42" s="158"/>
      <c r="F42" s="158"/>
      <c r="G42" s="158">
        <f>'実質公債費比率（分子）の構造'!L$52</f>
        <v>1310</v>
      </c>
      <c r="H42" s="158"/>
      <c r="I42" s="158"/>
      <c r="J42" s="158">
        <f>'実質公債費比率（分子）の構造'!M$52</f>
        <v>1301</v>
      </c>
      <c r="K42" s="158"/>
      <c r="L42" s="158"/>
      <c r="M42" s="158">
        <f>'実質公債費比率（分子）の構造'!N$52</f>
        <v>1291</v>
      </c>
      <c r="N42" s="158"/>
      <c r="O42" s="158"/>
      <c r="P42" s="158">
        <f>'実質公債費比率（分子）の構造'!O$52</f>
        <v>1405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2">
      <c r="A44" s="158" t="s">
        <v>62</v>
      </c>
      <c r="B44" s="158">
        <f>'実質公債費比率（分子）の構造'!K$50</f>
        <v>6</v>
      </c>
      <c r="C44" s="158"/>
      <c r="D44" s="158"/>
      <c r="E44" s="158">
        <f>'実質公債費比率（分子）の構造'!L$50</f>
        <v>12</v>
      </c>
      <c r="F44" s="158"/>
      <c r="G44" s="158"/>
      <c r="H44" s="158">
        <f>'実質公債費比率（分子）の構造'!M$50</f>
        <v>6</v>
      </c>
      <c r="I44" s="158"/>
      <c r="J44" s="158"/>
      <c r="K44" s="158">
        <f>'実質公債費比率（分子）の構造'!N$50</f>
        <v>6</v>
      </c>
      <c r="L44" s="158"/>
      <c r="M44" s="158"/>
      <c r="N44" s="158">
        <f>'実質公債費比率（分子）の構造'!O$50</f>
        <v>2</v>
      </c>
      <c r="O44" s="158"/>
      <c r="P44" s="158"/>
    </row>
    <row r="45" spans="1:16" x14ac:dyDescent="0.2">
      <c r="A45" s="158" t="s">
        <v>63</v>
      </c>
      <c r="B45" s="158">
        <f>'実質公債費比率（分子）の構造'!K$49</f>
        <v>47</v>
      </c>
      <c r="C45" s="158"/>
      <c r="D45" s="158"/>
      <c r="E45" s="158">
        <f>'実質公債費比率（分子）の構造'!L$49</f>
        <v>52</v>
      </c>
      <c r="F45" s="158"/>
      <c r="G45" s="158"/>
      <c r="H45" s="158">
        <f>'実質公債費比率（分子）の構造'!M$49</f>
        <v>55</v>
      </c>
      <c r="I45" s="158"/>
      <c r="J45" s="158"/>
      <c r="K45" s="158">
        <f>'実質公債費比率（分子）の構造'!N$49</f>
        <v>68</v>
      </c>
      <c r="L45" s="158"/>
      <c r="M45" s="158"/>
      <c r="N45" s="158">
        <f>'実質公債費比率（分子）の構造'!O$49</f>
        <v>56</v>
      </c>
      <c r="O45" s="158"/>
      <c r="P45" s="158"/>
    </row>
    <row r="46" spans="1:16" x14ac:dyDescent="0.2">
      <c r="A46" s="158" t="s">
        <v>64</v>
      </c>
      <c r="B46" s="158">
        <f>'実質公債費比率（分子）の構造'!K$48</f>
        <v>684</v>
      </c>
      <c r="C46" s="158"/>
      <c r="D46" s="158"/>
      <c r="E46" s="158">
        <f>'実質公債費比率（分子）の構造'!L$48</f>
        <v>709</v>
      </c>
      <c r="F46" s="158"/>
      <c r="G46" s="158"/>
      <c r="H46" s="158">
        <f>'実質公債費比率（分子）の構造'!M$48</f>
        <v>686</v>
      </c>
      <c r="I46" s="158"/>
      <c r="J46" s="158"/>
      <c r="K46" s="158">
        <f>'実質公債費比率（分子）の構造'!N$48</f>
        <v>609</v>
      </c>
      <c r="L46" s="158"/>
      <c r="M46" s="158"/>
      <c r="N46" s="158">
        <f>'実質公債費比率（分子）の構造'!O$48</f>
        <v>817</v>
      </c>
      <c r="O46" s="158"/>
      <c r="P46" s="158"/>
    </row>
    <row r="47" spans="1:16" x14ac:dyDescent="0.2">
      <c r="A47" s="158" t="s">
        <v>12</v>
      </c>
      <c r="B47" s="158" t="str">
        <f>'実質公債費比率（分子）の構造'!K$47</f>
        <v>-</v>
      </c>
      <c r="C47" s="158"/>
      <c r="D47" s="158"/>
      <c r="E47" s="158" t="str">
        <f>'実質公債費比率（分子）の構造'!L$47</f>
        <v>-</v>
      </c>
      <c r="F47" s="158"/>
      <c r="G47" s="158"/>
      <c r="H47" s="158">
        <f>'実質公債費比率（分子）の構造'!M$47</f>
        <v>7</v>
      </c>
      <c r="I47" s="158"/>
      <c r="J47" s="158"/>
      <c r="K47" s="158">
        <f>'実質公債費比率（分子）の構造'!N$47</f>
        <v>17</v>
      </c>
      <c r="L47" s="158"/>
      <c r="M47" s="158"/>
      <c r="N47" s="158">
        <f>'実質公債費比率（分子）の構造'!O$47</f>
        <v>19</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1580</v>
      </c>
      <c r="C49" s="158"/>
      <c r="D49" s="158"/>
      <c r="E49" s="158">
        <f>'実質公債費比率（分子）の構造'!L$45</f>
        <v>1599</v>
      </c>
      <c r="F49" s="158"/>
      <c r="G49" s="158"/>
      <c r="H49" s="158">
        <f>'実質公債費比率（分子）の構造'!M$45</f>
        <v>1660</v>
      </c>
      <c r="I49" s="158"/>
      <c r="J49" s="158"/>
      <c r="K49" s="158">
        <f>'実質公債費比率（分子）の構造'!N$45</f>
        <v>1659</v>
      </c>
      <c r="L49" s="158"/>
      <c r="M49" s="158"/>
      <c r="N49" s="158">
        <f>'実質公債費比率（分子）の構造'!O$45</f>
        <v>1716</v>
      </c>
      <c r="O49" s="158"/>
      <c r="P49" s="158"/>
    </row>
    <row r="50" spans="1:16" x14ac:dyDescent="0.2">
      <c r="A50" s="158" t="s">
        <v>67</v>
      </c>
      <c r="B50" s="158" t="e">
        <f>NA()</f>
        <v>#N/A</v>
      </c>
      <c r="C50" s="158">
        <f>IF(ISNUMBER('実質公債費比率（分子）の構造'!K$53),'実質公債費比率（分子）の構造'!K$53,NA())</f>
        <v>1004</v>
      </c>
      <c r="D50" s="158" t="e">
        <f>NA()</f>
        <v>#N/A</v>
      </c>
      <c r="E50" s="158" t="e">
        <f>NA()</f>
        <v>#N/A</v>
      </c>
      <c r="F50" s="158">
        <f>IF(ISNUMBER('実質公債費比率（分子）の構造'!L$53),'実質公債費比率（分子）の構造'!L$53,NA())</f>
        <v>1062</v>
      </c>
      <c r="G50" s="158" t="e">
        <f>NA()</f>
        <v>#N/A</v>
      </c>
      <c r="H50" s="158" t="e">
        <f>NA()</f>
        <v>#N/A</v>
      </c>
      <c r="I50" s="158">
        <f>IF(ISNUMBER('実質公債費比率（分子）の構造'!M$53),'実質公債費比率（分子）の構造'!M$53,NA())</f>
        <v>1113</v>
      </c>
      <c r="J50" s="158" t="e">
        <f>NA()</f>
        <v>#N/A</v>
      </c>
      <c r="K50" s="158" t="e">
        <f>NA()</f>
        <v>#N/A</v>
      </c>
      <c r="L50" s="158">
        <f>IF(ISNUMBER('実質公債費比率（分子）の構造'!N$53),'実質公債費比率（分子）の構造'!N$53,NA())</f>
        <v>1068</v>
      </c>
      <c r="M50" s="158" t="e">
        <f>NA()</f>
        <v>#N/A</v>
      </c>
      <c r="N50" s="158" t="e">
        <f>NA()</f>
        <v>#N/A</v>
      </c>
      <c r="O50" s="158">
        <f>IF(ISNUMBER('実質公債費比率（分子）の構造'!O$53),'実質公債費比率（分子）の構造'!O$53,NA())</f>
        <v>1205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16280</v>
      </c>
      <c r="E56" s="157"/>
      <c r="F56" s="157"/>
      <c r="G56" s="157">
        <f>'将来負担比率（分子）の構造'!J$52</f>
        <v>17088</v>
      </c>
      <c r="H56" s="157"/>
      <c r="I56" s="157"/>
      <c r="J56" s="157">
        <f>'将来負担比率（分子）の構造'!K$52</f>
        <v>18076</v>
      </c>
      <c r="K56" s="157"/>
      <c r="L56" s="157"/>
      <c r="M56" s="157">
        <f>'将来負担比率（分子）の構造'!L$52</f>
        <v>18831</v>
      </c>
      <c r="N56" s="157"/>
      <c r="O56" s="157"/>
      <c r="P56" s="157">
        <f>'将来負担比率（分子）の構造'!M$52</f>
        <v>18999</v>
      </c>
    </row>
    <row r="57" spans="1:16" x14ac:dyDescent="0.2">
      <c r="A57" s="157" t="s">
        <v>42</v>
      </c>
      <c r="B57" s="157"/>
      <c r="C57" s="157"/>
      <c r="D57" s="157">
        <f>'将来負担比率（分子）の構造'!I$51</f>
        <v>739</v>
      </c>
      <c r="E57" s="157"/>
      <c r="F57" s="157"/>
      <c r="G57" s="157">
        <f>'将来負担比率（分子）の構造'!J$51</f>
        <v>641</v>
      </c>
      <c r="H57" s="157"/>
      <c r="I57" s="157"/>
      <c r="J57" s="157">
        <f>'将来負担比率（分子）の構造'!K$51</f>
        <v>467</v>
      </c>
      <c r="K57" s="157"/>
      <c r="L57" s="157"/>
      <c r="M57" s="157">
        <f>'将来負担比率（分子）の構造'!L$51</f>
        <v>303</v>
      </c>
      <c r="N57" s="157"/>
      <c r="O57" s="157"/>
      <c r="P57" s="157">
        <f>'将来負担比率（分子）の構造'!M$51</f>
        <v>250</v>
      </c>
    </row>
    <row r="58" spans="1:16" x14ac:dyDescent="0.2">
      <c r="A58" s="157" t="s">
        <v>41</v>
      </c>
      <c r="B58" s="157"/>
      <c r="C58" s="157"/>
      <c r="D58" s="157">
        <f>'将来負担比率（分子）の構造'!I$50</f>
        <v>8525</v>
      </c>
      <c r="E58" s="157"/>
      <c r="F58" s="157"/>
      <c r="G58" s="157">
        <f>'将来負担比率（分子）の構造'!J$50</f>
        <v>8636</v>
      </c>
      <c r="H58" s="157"/>
      <c r="I58" s="157"/>
      <c r="J58" s="157">
        <f>'将来負担比率（分子）の構造'!K$50</f>
        <v>9202</v>
      </c>
      <c r="K58" s="157"/>
      <c r="L58" s="157"/>
      <c r="M58" s="157">
        <f>'将来負担比率（分子）の構造'!L$50</f>
        <v>8946</v>
      </c>
      <c r="N58" s="157"/>
      <c r="O58" s="157"/>
      <c r="P58" s="157">
        <f>'将来負担比率（分子）の構造'!M$50</f>
        <v>7312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v>
      </c>
      <c r="C61" s="157"/>
      <c r="D61" s="157"/>
      <c r="E61" s="157">
        <f>'将来負担比率（分子）の構造'!J$46</f>
        <v>1</v>
      </c>
      <c r="F61" s="157"/>
      <c r="G61" s="157"/>
      <c r="H61" s="157">
        <f>'将来負担比率（分子）の構造'!K$46</f>
        <v>1</v>
      </c>
      <c r="I61" s="157"/>
      <c r="J61" s="157"/>
      <c r="K61" s="157">
        <f>'将来負担比率（分子）の構造'!L$46</f>
        <v>1</v>
      </c>
      <c r="L61" s="157"/>
      <c r="M61" s="157"/>
      <c r="N61" s="157">
        <f>'将来負担比率（分子）の構造'!M$46</f>
        <v>1</v>
      </c>
      <c r="O61" s="157"/>
      <c r="P61" s="157"/>
    </row>
    <row r="62" spans="1:16" x14ac:dyDescent="0.2">
      <c r="A62" s="157" t="s">
        <v>35</v>
      </c>
      <c r="B62" s="157">
        <f>'将来負担比率（分子）の構造'!I$45</f>
        <v>2003</v>
      </c>
      <c r="C62" s="157"/>
      <c r="D62" s="157"/>
      <c r="E62" s="157">
        <f>'将来負担比率（分子）の構造'!J$45</f>
        <v>2117</v>
      </c>
      <c r="F62" s="157"/>
      <c r="G62" s="157"/>
      <c r="H62" s="157">
        <f>'将来負担比率（分子）の構造'!K$45</f>
        <v>2199</v>
      </c>
      <c r="I62" s="157"/>
      <c r="J62" s="157"/>
      <c r="K62" s="157">
        <f>'将来負担比率（分子）の構造'!L$45</f>
        <v>2346</v>
      </c>
      <c r="L62" s="157"/>
      <c r="M62" s="157"/>
      <c r="N62" s="157">
        <f>'将来負担比率（分子）の構造'!M$45</f>
        <v>2466</v>
      </c>
      <c r="O62" s="157"/>
      <c r="P62" s="157"/>
    </row>
    <row r="63" spans="1:16" x14ac:dyDescent="0.2">
      <c r="A63" s="157" t="s">
        <v>34</v>
      </c>
      <c r="B63" s="157">
        <f>'将来負担比率（分子）の構造'!I$44</f>
        <v>741</v>
      </c>
      <c r="C63" s="157"/>
      <c r="D63" s="157"/>
      <c r="E63" s="157">
        <f>'将来負担比率（分子）の構造'!J$44</f>
        <v>802</v>
      </c>
      <c r="F63" s="157"/>
      <c r="G63" s="157"/>
      <c r="H63" s="157">
        <f>'将来負担比率（分子）の構造'!K$44</f>
        <v>809</v>
      </c>
      <c r="I63" s="157"/>
      <c r="J63" s="157"/>
      <c r="K63" s="157">
        <f>'将来負担比率（分子）の構造'!L$44</f>
        <v>1000</v>
      </c>
      <c r="L63" s="157"/>
      <c r="M63" s="157"/>
      <c r="N63" s="157">
        <f>'将来負担比率（分子）の構造'!M$44</f>
        <v>1065</v>
      </c>
      <c r="O63" s="157"/>
      <c r="P63" s="157"/>
    </row>
    <row r="64" spans="1:16" x14ac:dyDescent="0.2">
      <c r="A64" s="157" t="s">
        <v>33</v>
      </c>
      <c r="B64" s="157">
        <f>'将来負担比率（分子）の構造'!I$43</f>
        <v>5705</v>
      </c>
      <c r="C64" s="157"/>
      <c r="D64" s="157"/>
      <c r="E64" s="157">
        <f>'将来負担比率（分子）の構造'!J$43</f>
        <v>7235</v>
      </c>
      <c r="F64" s="157"/>
      <c r="G64" s="157"/>
      <c r="H64" s="157">
        <f>'将来負担比率（分子）の構造'!K$43</f>
        <v>12592</v>
      </c>
      <c r="I64" s="157"/>
      <c r="J64" s="157"/>
      <c r="K64" s="157">
        <f>'将来負担比率（分子）の構造'!L$43</f>
        <v>16644</v>
      </c>
      <c r="L64" s="157"/>
      <c r="M64" s="157"/>
      <c r="N64" s="157">
        <f>'将来負担比率（分子）の構造'!M$43</f>
        <v>14564</v>
      </c>
      <c r="O64" s="157"/>
      <c r="P64" s="157"/>
    </row>
    <row r="65" spans="1:16" x14ac:dyDescent="0.2">
      <c r="A65" s="157" t="s">
        <v>32</v>
      </c>
      <c r="B65" s="157">
        <f>'将来負担比率（分子）の構造'!I$42</f>
        <v>101</v>
      </c>
      <c r="C65" s="157"/>
      <c r="D65" s="157"/>
      <c r="E65" s="157">
        <f>'将来負担比率（分子）の構造'!J$42</f>
        <v>83</v>
      </c>
      <c r="F65" s="157"/>
      <c r="G65" s="157"/>
      <c r="H65" s="157">
        <f>'将来負担比率（分子）の構造'!K$42</f>
        <v>65</v>
      </c>
      <c r="I65" s="157"/>
      <c r="J65" s="157"/>
      <c r="K65" s="157">
        <f>'将来負担比率（分子）の構造'!L$42</f>
        <v>47</v>
      </c>
      <c r="L65" s="157"/>
      <c r="M65" s="157"/>
      <c r="N65" s="157">
        <f>'将来負担比率（分子）の構造'!M$42</f>
        <v>25</v>
      </c>
      <c r="O65" s="157"/>
      <c r="P65" s="157"/>
    </row>
    <row r="66" spans="1:16" x14ac:dyDescent="0.2">
      <c r="A66" s="157" t="s">
        <v>31</v>
      </c>
      <c r="B66" s="157">
        <f>'将来負担比率（分子）の構造'!I$41</f>
        <v>16622</v>
      </c>
      <c r="C66" s="157"/>
      <c r="D66" s="157"/>
      <c r="E66" s="157">
        <f>'将来負担比率（分子）の構造'!J$41</f>
        <v>17514</v>
      </c>
      <c r="F66" s="157"/>
      <c r="G66" s="157"/>
      <c r="H66" s="157">
        <f>'将来負担比率（分子）の構造'!K$41</f>
        <v>18003</v>
      </c>
      <c r="I66" s="157"/>
      <c r="J66" s="157"/>
      <c r="K66" s="157">
        <f>'将来負担比率（分子）の構造'!L$41</f>
        <v>18335</v>
      </c>
      <c r="L66" s="157"/>
      <c r="M66" s="157"/>
      <c r="N66" s="157">
        <f>'将来負担比率（分子）の構造'!M$41</f>
        <v>18446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1386</v>
      </c>
      <c r="G67" s="157" t="e">
        <f>NA()</f>
        <v>#N/A</v>
      </c>
      <c r="H67" s="157" t="e">
        <f>NA()</f>
        <v>#N/A</v>
      </c>
      <c r="I67" s="157">
        <f>IF(ISNUMBER('将来負担比率（分子）の構造'!K$53), IF('将来負担比率（分子）の構造'!K$53 &lt; 0, 0, '将来負担比率（分子）の構造'!K$53), NA())</f>
        <v>5925</v>
      </c>
      <c r="J67" s="157" t="e">
        <f>NA()</f>
        <v>#N/A</v>
      </c>
      <c r="K67" s="157" t="e">
        <f>NA()</f>
        <v>#N/A</v>
      </c>
      <c r="L67" s="157">
        <f>IF(ISNUMBER('将来負担比率（分子）の構造'!L$53), IF('将来負担比率（分子）の構造'!L$53 &lt; 0, 0, '将来負担比率（分子）の構造'!L$53), NA())</f>
        <v>10292</v>
      </c>
      <c r="M67" s="157" t="e">
        <f>NA()</f>
        <v>#N/A</v>
      </c>
      <c r="N67" s="157" t="e">
        <f>NA()</f>
        <v>#N/A</v>
      </c>
      <c r="O67" s="157">
        <f>IF(ISNUMBER('将来負担比率（分子）の構造'!M$53), IF('将来負担比率（分子）の構造'!M$53 &lt; 0, 0, '将来負担比率（分子）の構造'!M$53), NA())</f>
        <v>10007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4094</v>
      </c>
      <c r="C72" s="161">
        <f>基金残高に係る経年分析!G55</f>
        <v>3254</v>
      </c>
      <c r="D72" s="161">
        <f>基金残高に係る経年分析!H55</f>
        <v>1752</v>
      </c>
    </row>
    <row r="73" spans="1:16" x14ac:dyDescent="0.2">
      <c r="A73" s="160" t="s">
        <v>74</v>
      </c>
      <c r="B73" s="161">
        <f>基金残高に係る経年分析!F56</f>
        <v>532</v>
      </c>
      <c r="C73" s="161">
        <f>基金残高に係る経年分析!G56</f>
        <v>585</v>
      </c>
      <c r="D73" s="161">
        <f>基金残高に係る経年分析!H56</f>
        <v>628</v>
      </c>
    </row>
    <row r="74" spans="1:16" x14ac:dyDescent="0.2">
      <c r="A74" s="160" t="s">
        <v>75</v>
      </c>
      <c r="B74" s="161">
        <f>基金残高に係る経年分析!F57</f>
        <v>2469</v>
      </c>
      <c r="C74" s="161">
        <f>基金残高に係る経年分析!G57</f>
        <v>3048</v>
      </c>
      <c r="D74" s="161">
        <f>基金残高に係る経年分析!H57</f>
        <v>3067</v>
      </c>
    </row>
  </sheetData>
  <sheetProtection algorithmName="SHA-512" hashValue="lEA3PwAmiqwDCckv4bd1B6m3fmXL5dCp6JcKely9gmr39DZQnsWGncWHnwavdRPz6jDiY4uMm9hBrLdSNRVcUA==" saltValue="/4ACim6xRG8cNY7zemrP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214</v>
      </c>
      <c r="C5" s="664"/>
      <c r="D5" s="664"/>
      <c r="E5" s="664"/>
      <c r="F5" s="664"/>
      <c r="G5" s="664"/>
      <c r="H5" s="664"/>
      <c r="I5" s="664"/>
      <c r="J5" s="664"/>
      <c r="K5" s="664"/>
      <c r="L5" s="664"/>
      <c r="M5" s="664"/>
      <c r="N5" s="664"/>
      <c r="O5" s="664"/>
      <c r="P5" s="664"/>
      <c r="Q5" s="665"/>
      <c r="R5" s="660">
        <v>5275879</v>
      </c>
      <c r="S5" s="661"/>
      <c r="T5" s="661"/>
      <c r="U5" s="661"/>
      <c r="V5" s="661"/>
      <c r="W5" s="661"/>
      <c r="X5" s="661"/>
      <c r="Y5" s="689"/>
      <c r="Z5" s="702">
        <v>18.8</v>
      </c>
      <c r="AA5" s="702"/>
      <c r="AB5" s="702"/>
      <c r="AC5" s="702"/>
      <c r="AD5" s="703">
        <v>5275879</v>
      </c>
      <c r="AE5" s="703"/>
      <c r="AF5" s="703"/>
      <c r="AG5" s="703"/>
      <c r="AH5" s="703"/>
      <c r="AI5" s="703"/>
      <c r="AJ5" s="703"/>
      <c r="AK5" s="703"/>
      <c r="AL5" s="690">
        <v>40.6</v>
      </c>
      <c r="AM5" s="672"/>
      <c r="AN5" s="672"/>
      <c r="AO5" s="691"/>
      <c r="AP5" s="663" t="s">
        <v>215</v>
      </c>
      <c r="AQ5" s="664"/>
      <c r="AR5" s="664"/>
      <c r="AS5" s="664"/>
      <c r="AT5" s="664"/>
      <c r="AU5" s="664"/>
      <c r="AV5" s="664"/>
      <c r="AW5" s="664"/>
      <c r="AX5" s="664"/>
      <c r="AY5" s="664"/>
      <c r="AZ5" s="664"/>
      <c r="BA5" s="664"/>
      <c r="BB5" s="664"/>
      <c r="BC5" s="664"/>
      <c r="BD5" s="664"/>
      <c r="BE5" s="664"/>
      <c r="BF5" s="665"/>
      <c r="BG5" s="608">
        <v>5269951</v>
      </c>
      <c r="BH5" s="609"/>
      <c r="BI5" s="609"/>
      <c r="BJ5" s="609"/>
      <c r="BK5" s="609"/>
      <c r="BL5" s="609"/>
      <c r="BM5" s="609"/>
      <c r="BN5" s="610"/>
      <c r="BO5" s="646">
        <v>99.9</v>
      </c>
      <c r="BP5" s="646"/>
      <c r="BQ5" s="646"/>
      <c r="BR5" s="646"/>
      <c r="BS5" s="647">
        <v>245890</v>
      </c>
      <c r="BT5" s="647"/>
      <c r="BU5" s="647"/>
      <c r="BV5" s="647"/>
      <c r="BW5" s="647"/>
      <c r="BX5" s="647"/>
      <c r="BY5" s="647"/>
      <c r="BZ5" s="647"/>
      <c r="CA5" s="647"/>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2">
      <c r="B6" s="605" t="s">
        <v>219</v>
      </c>
      <c r="C6" s="606"/>
      <c r="D6" s="606"/>
      <c r="E6" s="606"/>
      <c r="F6" s="606"/>
      <c r="G6" s="606"/>
      <c r="H6" s="606"/>
      <c r="I6" s="606"/>
      <c r="J6" s="606"/>
      <c r="K6" s="606"/>
      <c r="L6" s="606"/>
      <c r="M6" s="606"/>
      <c r="N6" s="606"/>
      <c r="O6" s="606"/>
      <c r="P6" s="606"/>
      <c r="Q6" s="607"/>
      <c r="R6" s="608">
        <v>142601</v>
      </c>
      <c r="S6" s="609"/>
      <c r="T6" s="609"/>
      <c r="U6" s="609"/>
      <c r="V6" s="609"/>
      <c r="W6" s="609"/>
      <c r="X6" s="609"/>
      <c r="Y6" s="610"/>
      <c r="Z6" s="646">
        <v>0.5</v>
      </c>
      <c r="AA6" s="646"/>
      <c r="AB6" s="646"/>
      <c r="AC6" s="646"/>
      <c r="AD6" s="647">
        <v>142601</v>
      </c>
      <c r="AE6" s="647"/>
      <c r="AF6" s="647"/>
      <c r="AG6" s="647"/>
      <c r="AH6" s="647"/>
      <c r="AI6" s="647"/>
      <c r="AJ6" s="647"/>
      <c r="AK6" s="647"/>
      <c r="AL6" s="611">
        <v>1.1000000000000001</v>
      </c>
      <c r="AM6" s="612"/>
      <c r="AN6" s="612"/>
      <c r="AO6" s="648"/>
      <c r="AP6" s="605" t="s">
        <v>220</v>
      </c>
      <c r="AQ6" s="606"/>
      <c r="AR6" s="606"/>
      <c r="AS6" s="606"/>
      <c r="AT6" s="606"/>
      <c r="AU6" s="606"/>
      <c r="AV6" s="606"/>
      <c r="AW6" s="606"/>
      <c r="AX6" s="606"/>
      <c r="AY6" s="606"/>
      <c r="AZ6" s="606"/>
      <c r="BA6" s="606"/>
      <c r="BB6" s="606"/>
      <c r="BC6" s="606"/>
      <c r="BD6" s="606"/>
      <c r="BE6" s="606"/>
      <c r="BF6" s="607"/>
      <c r="BG6" s="608">
        <v>5269951</v>
      </c>
      <c r="BH6" s="609"/>
      <c r="BI6" s="609"/>
      <c r="BJ6" s="609"/>
      <c r="BK6" s="609"/>
      <c r="BL6" s="609"/>
      <c r="BM6" s="609"/>
      <c r="BN6" s="610"/>
      <c r="BO6" s="646">
        <v>99.9</v>
      </c>
      <c r="BP6" s="646"/>
      <c r="BQ6" s="646"/>
      <c r="BR6" s="646"/>
      <c r="BS6" s="647">
        <v>245890</v>
      </c>
      <c r="BT6" s="647"/>
      <c r="BU6" s="647"/>
      <c r="BV6" s="647"/>
      <c r="BW6" s="647"/>
      <c r="BX6" s="647"/>
      <c r="BY6" s="647"/>
      <c r="BZ6" s="647"/>
      <c r="CA6" s="647"/>
      <c r="CB6" s="682"/>
      <c r="CD6" s="663" t="s">
        <v>221</v>
      </c>
      <c r="CE6" s="664"/>
      <c r="CF6" s="664"/>
      <c r="CG6" s="664"/>
      <c r="CH6" s="664"/>
      <c r="CI6" s="664"/>
      <c r="CJ6" s="664"/>
      <c r="CK6" s="664"/>
      <c r="CL6" s="664"/>
      <c r="CM6" s="664"/>
      <c r="CN6" s="664"/>
      <c r="CO6" s="664"/>
      <c r="CP6" s="664"/>
      <c r="CQ6" s="665"/>
      <c r="CR6" s="608">
        <v>190202</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190202</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1742</v>
      </c>
      <c r="S7" s="609"/>
      <c r="T7" s="609"/>
      <c r="U7" s="609"/>
      <c r="V7" s="609"/>
      <c r="W7" s="609"/>
      <c r="X7" s="609"/>
      <c r="Y7" s="610"/>
      <c r="Z7" s="646">
        <v>0</v>
      </c>
      <c r="AA7" s="646"/>
      <c r="AB7" s="646"/>
      <c r="AC7" s="646"/>
      <c r="AD7" s="647">
        <v>1742</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2074043</v>
      </c>
      <c r="BH7" s="609"/>
      <c r="BI7" s="609"/>
      <c r="BJ7" s="609"/>
      <c r="BK7" s="609"/>
      <c r="BL7" s="609"/>
      <c r="BM7" s="609"/>
      <c r="BN7" s="610"/>
      <c r="BO7" s="646">
        <v>39.299999999999997</v>
      </c>
      <c r="BP7" s="646"/>
      <c r="BQ7" s="646"/>
      <c r="BR7" s="646"/>
      <c r="BS7" s="647">
        <v>70867</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4024534</v>
      </c>
      <c r="CS7" s="609"/>
      <c r="CT7" s="609"/>
      <c r="CU7" s="609"/>
      <c r="CV7" s="609"/>
      <c r="CW7" s="609"/>
      <c r="CX7" s="609"/>
      <c r="CY7" s="610"/>
      <c r="CZ7" s="646">
        <v>14.6</v>
      </c>
      <c r="DA7" s="646"/>
      <c r="DB7" s="646"/>
      <c r="DC7" s="646"/>
      <c r="DD7" s="614">
        <v>668340</v>
      </c>
      <c r="DE7" s="609"/>
      <c r="DF7" s="609"/>
      <c r="DG7" s="609"/>
      <c r="DH7" s="609"/>
      <c r="DI7" s="609"/>
      <c r="DJ7" s="609"/>
      <c r="DK7" s="609"/>
      <c r="DL7" s="609"/>
      <c r="DM7" s="609"/>
      <c r="DN7" s="609"/>
      <c r="DO7" s="609"/>
      <c r="DP7" s="610"/>
      <c r="DQ7" s="614">
        <v>2116221</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20769</v>
      </c>
      <c r="S8" s="609"/>
      <c r="T8" s="609"/>
      <c r="U8" s="609"/>
      <c r="V8" s="609"/>
      <c r="W8" s="609"/>
      <c r="X8" s="609"/>
      <c r="Y8" s="610"/>
      <c r="Z8" s="646">
        <v>0.1</v>
      </c>
      <c r="AA8" s="646"/>
      <c r="AB8" s="646"/>
      <c r="AC8" s="646"/>
      <c r="AD8" s="647">
        <v>20769</v>
      </c>
      <c r="AE8" s="647"/>
      <c r="AF8" s="647"/>
      <c r="AG8" s="647"/>
      <c r="AH8" s="647"/>
      <c r="AI8" s="647"/>
      <c r="AJ8" s="647"/>
      <c r="AK8" s="647"/>
      <c r="AL8" s="611">
        <v>0.2</v>
      </c>
      <c r="AM8" s="612"/>
      <c r="AN8" s="612"/>
      <c r="AO8" s="648"/>
      <c r="AP8" s="605" t="s">
        <v>226</v>
      </c>
      <c r="AQ8" s="606"/>
      <c r="AR8" s="606"/>
      <c r="AS8" s="606"/>
      <c r="AT8" s="606"/>
      <c r="AU8" s="606"/>
      <c r="AV8" s="606"/>
      <c r="AW8" s="606"/>
      <c r="AX8" s="606"/>
      <c r="AY8" s="606"/>
      <c r="AZ8" s="606"/>
      <c r="BA8" s="606"/>
      <c r="BB8" s="606"/>
      <c r="BC8" s="606"/>
      <c r="BD8" s="606"/>
      <c r="BE8" s="606"/>
      <c r="BF8" s="607"/>
      <c r="BG8" s="608">
        <v>68404</v>
      </c>
      <c r="BH8" s="609"/>
      <c r="BI8" s="609"/>
      <c r="BJ8" s="609"/>
      <c r="BK8" s="609"/>
      <c r="BL8" s="609"/>
      <c r="BM8" s="609"/>
      <c r="BN8" s="610"/>
      <c r="BO8" s="646">
        <v>1.3</v>
      </c>
      <c r="BP8" s="646"/>
      <c r="BQ8" s="646"/>
      <c r="BR8" s="646"/>
      <c r="BS8" s="647" t="s">
        <v>121</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12239789</v>
      </c>
      <c r="CS8" s="609"/>
      <c r="CT8" s="609"/>
      <c r="CU8" s="609"/>
      <c r="CV8" s="609"/>
      <c r="CW8" s="609"/>
      <c r="CX8" s="609"/>
      <c r="CY8" s="610"/>
      <c r="CZ8" s="646">
        <v>44.4</v>
      </c>
      <c r="DA8" s="646"/>
      <c r="DB8" s="646"/>
      <c r="DC8" s="646"/>
      <c r="DD8" s="614">
        <v>72695</v>
      </c>
      <c r="DE8" s="609"/>
      <c r="DF8" s="609"/>
      <c r="DG8" s="609"/>
      <c r="DH8" s="609"/>
      <c r="DI8" s="609"/>
      <c r="DJ8" s="609"/>
      <c r="DK8" s="609"/>
      <c r="DL8" s="609"/>
      <c r="DM8" s="609"/>
      <c r="DN8" s="609"/>
      <c r="DO8" s="609"/>
      <c r="DP8" s="610"/>
      <c r="DQ8" s="614">
        <v>6235298</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34891</v>
      </c>
      <c r="S9" s="609"/>
      <c r="T9" s="609"/>
      <c r="U9" s="609"/>
      <c r="V9" s="609"/>
      <c r="W9" s="609"/>
      <c r="X9" s="609"/>
      <c r="Y9" s="610"/>
      <c r="Z9" s="646">
        <v>0.1</v>
      </c>
      <c r="AA9" s="646"/>
      <c r="AB9" s="646"/>
      <c r="AC9" s="646"/>
      <c r="AD9" s="647">
        <v>34891</v>
      </c>
      <c r="AE9" s="647"/>
      <c r="AF9" s="647"/>
      <c r="AG9" s="647"/>
      <c r="AH9" s="647"/>
      <c r="AI9" s="647"/>
      <c r="AJ9" s="647"/>
      <c r="AK9" s="647"/>
      <c r="AL9" s="611">
        <v>0.3</v>
      </c>
      <c r="AM9" s="612"/>
      <c r="AN9" s="612"/>
      <c r="AO9" s="648"/>
      <c r="AP9" s="605" t="s">
        <v>229</v>
      </c>
      <c r="AQ9" s="606"/>
      <c r="AR9" s="606"/>
      <c r="AS9" s="606"/>
      <c r="AT9" s="606"/>
      <c r="AU9" s="606"/>
      <c r="AV9" s="606"/>
      <c r="AW9" s="606"/>
      <c r="AX9" s="606"/>
      <c r="AY9" s="606"/>
      <c r="AZ9" s="606"/>
      <c r="BA9" s="606"/>
      <c r="BB9" s="606"/>
      <c r="BC9" s="606"/>
      <c r="BD9" s="606"/>
      <c r="BE9" s="606"/>
      <c r="BF9" s="607"/>
      <c r="BG9" s="608">
        <v>1714286</v>
      </c>
      <c r="BH9" s="609"/>
      <c r="BI9" s="609"/>
      <c r="BJ9" s="609"/>
      <c r="BK9" s="609"/>
      <c r="BL9" s="609"/>
      <c r="BM9" s="609"/>
      <c r="BN9" s="610"/>
      <c r="BO9" s="646">
        <v>32.5</v>
      </c>
      <c r="BP9" s="646"/>
      <c r="BQ9" s="646"/>
      <c r="BR9" s="646"/>
      <c r="BS9" s="647" t="s">
        <v>121</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3197716</v>
      </c>
      <c r="CS9" s="609"/>
      <c r="CT9" s="609"/>
      <c r="CU9" s="609"/>
      <c r="CV9" s="609"/>
      <c r="CW9" s="609"/>
      <c r="CX9" s="609"/>
      <c r="CY9" s="610"/>
      <c r="CZ9" s="646">
        <v>11.6</v>
      </c>
      <c r="DA9" s="646"/>
      <c r="DB9" s="646"/>
      <c r="DC9" s="646"/>
      <c r="DD9" s="614">
        <v>184703</v>
      </c>
      <c r="DE9" s="609"/>
      <c r="DF9" s="609"/>
      <c r="DG9" s="609"/>
      <c r="DH9" s="609"/>
      <c r="DI9" s="609"/>
      <c r="DJ9" s="609"/>
      <c r="DK9" s="609"/>
      <c r="DL9" s="609"/>
      <c r="DM9" s="609"/>
      <c r="DN9" s="609"/>
      <c r="DO9" s="609"/>
      <c r="DP9" s="610"/>
      <c r="DQ9" s="614">
        <v>2581920</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125404</v>
      </c>
      <c r="BH10" s="609"/>
      <c r="BI10" s="609"/>
      <c r="BJ10" s="609"/>
      <c r="BK10" s="609"/>
      <c r="BL10" s="609"/>
      <c r="BM10" s="609"/>
      <c r="BN10" s="610"/>
      <c r="BO10" s="646">
        <v>2.4</v>
      </c>
      <c r="BP10" s="646"/>
      <c r="BQ10" s="646"/>
      <c r="BR10" s="646"/>
      <c r="BS10" s="647">
        <v>21263</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v>16292</v>
      </c>
      <c r="CS10" s="609"/>
      <c r="CT10" s="609"/>
      <c r="CU10" s="609"/>
      <c r="CV10" s="609"/>
      <c r="CW10" s="609"/>
      <c r="CX10" s="609"/>
      <c r="CY10" s="610"/>
      <c r="CZ10" s="646">
        <v>0.1</v>
      </c>
      <c r="DA10" s="646"/>
      <c r="DB10" s="646"/>
      <c r="DC10" s="646"/>
      <c r="DD10" s="614">
        <v>363</v>
      </c>
      <c r="DE10" s="609"/>
      <c r="DF10" s="609"/>
      <c r="DG10" s="609"/>
      <c r="DH10" s="609"/>
      <c r="DI10" s="609"/>
      <c r="DJ10" s="609"/>
      <c r="DK10" s="609"/>
      <c r="DL10" s="609"/>
      <c r="DM10" s="609"/>
      <c r="DN10" s="609"/>
      <c r="DO10" s="609"/>
      <c r="DP10" s="610"/>
      <c r="DQ10" s="614">
        <v>16115</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1276804</v>
      </c>
      <c r="S11" s="609"/>
      <c r="T11" s="609"/>
      <c r="U11" s="609"/>
      <c r="V11" s="609"/>
      <c r="W11" s="609"/>
      <c r="X11" s="609"/>
      <c r="Y11" s="610"/>
      <c r="Z11" s="611">
        <v>4.5999999999999996</v>
      </c>
      <c r="AA11" s="612"/>
      <c r="AB11" s="612"/>
      <c r="AC11" s="613"/>
      <c r="AD11" s="614">
        <v>1276804</v>
      </c>
      <c r="AE11" s="609"/>
      <c r="AF11" s="609"/>
      <c r="AG11" s="609"/>
      <c r="AH11" s="609"/>
      <c r="AI11" s="609"/>
      <c r="AJ11" s="609"/>
      <c r="AK11" s="610"/>
      <c r="AL11" s="611">
        <v>9.8000000000000007</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165949</v>
      </c>
      <c r="BH11" s="609"/>
      <c r="BI11" s="609"/>
      <c r="BJ11" s="609"/>
      <c r="BK11" s="609"/>
      <c r="BL11" s="609"/>
      <c r="BM11" s="609"/>
      <c r="BN11" s="610"/>
      <c r="BO11" s="646">
        <v>3.1</v>
      </c>
      <c r="BP11" s="646"/>
      <c r="BQ11" s="646"/>
      <c r="BR11" s="646"/>
      <c r="BS11" s="647">
        <v>49604</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374077</v>
      </c>
      <c r="CS11" s="609"/>
      <c r="CT11" s="609"/>
      <c r="CU11" s="609"/>
      <c r="CV11" s="609"/>
      <c r="CW11" s="609"/>
      <c r="CX11" s="609"/>
      <c r="CY11" s="610"/>
      <c r="CZ11" s="646">
        <v>1.4</v>
      </c>
      <c r="DA11" s="646"/>
      <c r="DB11" s="646"/>
      <c r="DC11" s="646"/>
      <c r="DD11" s="614">
        <v>65875</v>
      </c>
      <c r="DE11" s="609"/>
      <c r="DF11" s="609"/>
      <c r="DG11" s="609"/>
      <c r="DH11" s="609"/>
      <c r="DI11" s="609"/>
      <c r="DJ11" s="609"/>
      <c r="DK11" s="609"/>
      <c r="DL11" s="609"/>
      <c r="DM11" s="609"/>
      <c r="DN11" s="609"/>
      <c r="DO11" s="609"/>
      <c r="DP11" s="610"/>
      <c r="DQ11" s="614">
        <v>227122</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v>29845</v>
      </c>
      <c r="S12" s="609"/>
      <c r="T12" s="609"/>
      <c r="U12" s="609"/>
      <c r="V12" s="609"/>
      <c r="W12" s="609"/>
      <c r="X12" s="609"/>
      <c r="Y12" s="610"/>
      <c r="Z12" s="646">
        <v>0.1</v>
      </c>
      <c r="AA12" s="646"/>
      <c r="AB12" s="646"/>
      <c r="AC12" s="646"/>
      <c r="AD12" s="647">
        <v>29845</v>
      </c>
      <c r="AE12" s="647"/>
      <c r="AF12" s="647"/>
      <c r="AG12" s="647"/>
      <c r="AH12" s="647"/>
      <c r="AI12" s="647"/>
      <c r="AJ12" s="647"/>
      <c r="AK12" s="647"/>
      <c r="AL12" s="611">
        <v>0.2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2585472</v>
      </c>
      <c r="BH12" s="609"/>
      <c r="BI12" s="609"/>
      <c r="BJ12" s="609"/>
      <c r="BK12" s="609"/>
      <c r="BL12" s="609"/>
      <c r="BM12" s="609"/>
      <c r="BN12" s="610"/>
      <c r="BO12" s="646">
        <v>49</v>
      </c>
      <c r="BP12" s="646"/>
      <c r="BQ12" s="646"/>
      <c r="BR12" s="646"/>
      <c r="BS12" s="647">
        <v>175023</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1198385</v>
      </c>
      <c r="CS12" s="609"/>
      <c r="CT12" s="609"/>
      <c r="CU12" s="609"/>
      <c r="CV12" s="609"/>
      <c r="CW12" s="609"/>
      <c r="CX12" s="609"/>
      <c r="CY12" s="610"/>
      <c r="CZ12" s="646">
        <v>4.3</v>
      </c>
      <c r="DA12" s="646"/>
      <c r="DB12" s="646"/>
      <c r="DC12" s="646"/>
      <c r="DD12" s="614">
        <v>864535</v>
      </c>
      <c r="DE12" s="609"/>
      <c r="DF12" s="609"/>
      <c r="DG12" s="609"/>
      <c r="DH12" s="609"/>
      <c r="DI12" s="609"/>
      <c r="DJ12" s="609"/>
      <c r="DK12" s="609"/>
      <c r="DL12" s="609"/>
      <c r="DM12" s="609"/>
      <c r="DN12" s="609"/>
      <c r="DO12" s="609"/>
      <c r="DP12" s="610"/>
      <c r="DQ12" s="614">
        <v>296609</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2582103</v>
      </c>
      <c r="BH13" s="609"/>
      <c r="BI13" s="609"/>
      <c r="BJ13" s="609"/>
      <c r="BK13" s="609"/>
      <c r="BL13" s="609"/>
      <c r="BM13" s="609"/>
      <c r="BN13" s="610"/>
      <c r="BO13" s="646">
        <v>48.9</v>
      </c>
      <c r="BP13" s="646"/>
      <c r="BQ13" s="646"/>
      <c r="BR13" s="646"/>
      <c r="BS13" s="647">
        <v>175023</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1650857</v>
      </c>
      <c r="CS13" s="609"/>
      <c r="CT13" s="609"/>
      <c r="CU13" s="609"/>
      <c r="CV13" s="609"/>
      <c r="CW13" s="609"/>
      <c r="CX13" s="609"/>
      <c r="CY13" s="610"/>
      <c r="CZ13" s="646">
        <v>6</v>
      </c>
      <c r="DA13" s="646"/>
      <c r="DB13" s="646"/>
      <c r="DC13" s="646"/>
      <c r="DD13" s="614">
        <v>682685</v>
      </c>
      <c r="DE13" s="609"/>
      <c r="DF13" s="609"/>
      <c r="DG13" s="609"/>
      <c r="DH13" s="609"/>
      <c r="DI13" s="609"/>
      <c r="DJ13" s="609"/>
      <c r="DK13" s="609"/>
      <c r="DL13" s="609"/>
      <c r="DM13" s="609"/>
      <c r="DN13" s="609"/>
      <c r="DO13" s="609"/>
      <c r="DP13" s="610"/>
      <c r="DQ13" s="614">
        <v>954659</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206677</v>
      </c>
      <c r="BH14" s="609"/>
      <c r="BI14" s="609"/>
      <c r="BJ14" s="609"/>
      <c r="BK14" s="609"/>
      <c r="BL14" s="609"/>
      <c r="BM14" s="609"/>
      <c r="BN14" s="610"/>
      <c r="BO14" s="646">
        <v>3.9</v>
      </c>
      <c r="BP14" s="646"/>
      <c r="BQ14" s="646"/>
      <c r="BR14" s="646"/>
      <c r="BS14" s="647" t="s">
        <v>121</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774251</v>
      </c>
      <c r="CS14" s="609"/>
      <c r="CT14" s="609"/>
      <c r="CU14" s="609"/>
      <c r="CV14" s="609"/>
      <c r="CW14" s="609"/>
      <c r="CX14" s="609"/>
      <c r="CY14" s="610"/>
      <c r="CZ14" s="646">
        <v>2.8</v>
      </c>
      <c r="DA14" s="646"/>
      <c r="DB14" s="646"/>
      <c r="DC14" s="646"/>
      <c r="DD14" s="614">
        <v>72707</v>
      </c>
      <c r="DE14" s="609"/>
      <c r="DF14" s="609"/>
      <c r="DG14" s="609"/>
      <c r="DH14" s="609"/>
      <c r="DI14" s="609"/>
      <c r="DJ14" s="609"/>
      <c r="DK14" s="609"/>
      <c r="DL14" s="609"/>
      <c r="DM14" s="609"/>
      <c r="DN14" s="609"/>
      <c r="DO14" s="609"/>
      <c r="DP14" s="610"/>
      <c r="DQ14" s="614">
        <v>686150</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15889</v>
      </c>
      <c r="S15" s="609"/>
      <c r="T15" s="609"/>
      <c r="U15" s="609"/>
      <c r="V15" s="609"/>
      <c r="W15" s="609"/>
      <c r="X15" s="609"/>
      <c r="Y15" s="610"/>
      <c r="Z15" s="646">
        <v>0.1</v>
      </c>
      <c r="AA15" s="646"/>
      <c r="AB15" s="646"/>
      <c r="AC15" s="646"/>
      <c r="AD15" s="647">
        <v>15889</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403759</v>
      </c>
      <c r="BH15" s="609"/>
      <c r="BI15" s="609"/>
      <c r="BJ15" s="609"/>
      <c r="BK15" s="609"/>
      <c r="BL15" s="609"/>
      <c r="BM15" s="609"/>
      <c r="BN15" s="610"/>
      <c r="BO15" s="646">
        <v>7.7</v>
      </c>
      <c r="BP15" s="646"/>
      <c r="BQ15" s="646"/>
      <c r="BR15" s="646"/>
      <c r="BS15" s="647" t="s">
        <v>121</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2192307</v>
      </c>
      <c r="CS15" s="609"/>
      <c r="CT15" s="609"/>
      <c r="CU15" s="609"/>
      <c r="CV15" s="609"/>
      <c r="CW15" s="609"/>
      <c r="CX15" s="609"/>
      <c r="CY15" s="610"/>
      <c r="CZ15" s="646">
        <v>7.9</v>
      </c>
      <c r="DA15" s="646"/>
      <c r="DB15" s="646"/>
      <c r="DC15" s="646"/>
      <c r="DD15" s="614">
        <v>337311</v>
      </c>
      <c r="DE15" s="609"/>
      <c r="DF15" s="609"/>
      <c r="DG15" s="609"/>
      <c r="DH15" s="609"/>
      <c r="DI15" s="609"/>
      <c r="DJ15" s="609"/>
      <c r="DK15" s="609"/>
      <c r="DL15" s="609"/>
      <c r="DM15" s="609"/>
      <c r="DN15" s="609"/>
      <c r="DO15" s="609"/>
      <c r="DP15" s="610"/>
      <c r="DQ15" s="614">
        <v>1715107</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80942</v>
      </c>
      <c r="S16" s="609"/>
      <c r="T16" s="609"/>
      <c r="U16" s="609"/>
      <c r="V16" s="609"/>
      <c r="W16" s="609"/>
      <c r="X16" s="609"/>
      <c r="Y16" s="610"/>
      <c r="Z16" s="646">
        <v>0.3</v>
      </c>
      <c r="AA16" s="646"/>
      <c r="AB16" s="646"/>
      <c r="AC16" s="646"/>
      <c r="AD16" s="647">
        <v>80942</v>
      </c>
      <c r="AE16" s="647"/>
      <c r="AF16" s="647"/>
      <c r="AG16" s="647"/>
      <c r="AH16" s="647"/>
      <c r="AI16" s="647"/>
      <c r="AJ16" s="647"/>
      <c r="AK16" s="647"/>
      <c r="AL16" s="611">
        <v>0.6</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v>10996</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7496</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240599</v>
      </c>
      <c r="S17" s="609"/>
      <c r="T17" s="609"/>
      <c r="U17" s="609"/>
      <c r="V17" s="609"/>
      <c r="W17" s="609"/>
      <c r="X17" s="609"/>
      <c r="Y17" s="610"/>
      <c r="Z17" s="646">
        <v>0.9</v>
      </c>
      <c r="AA17" s="646"/>
      <c r="AB17" s="646"/>
      <c r="AC17" s="646"/>
      <c r="AD17" s="647">
        <v>240599</v>
      </c>
      <c r="AE17" s="647"/>
      <c r="AF17" s="647"/>
      <c r="AG17" s="647"/>
      <c r="AH17" s="647"/>
      <c r="AI17" s="647"/>
      <c r="AJ17" s="647"/>
      <c r="AK17" s="647"/>
      <c r="AL17" s="611">
        <v>1.9</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1718123</v>
      </c>
      <c r="CS17" s="609"/>
      <c r="CT17" s="609"/>
      <c r="CU17" s="609"/>
      <c r="CV17" s="609"/>
      <c r="CW17" s="609"/>
      <c r="CX17" s="609"/>
      <c r="CY17" s="610"/>
      <c r="CZ17" s="646">
        <v>6.2</v>
      </c>
      <c r="DA17" s="646"/>
      <c r="DB17" s="646"/>
      <c r="DC17" s="646"/>
      <c r="DD17" s="614" t="s">
        <v>121</v>
      </c>
      <c r="DE17" s="609"/>
      <c r="DF17" s="609"/>
      <c r="DG17" s="609"/>
      <c r="DH17" s="609"/>
      <c r="DI17" s="609"/>
      <c r="DJ17" s="609"/>
      <c r="DK17" s="609"/>
      <c r="DL17" s="609"/>
      <c r="DM17" s="609"/>
      <c r="DN17" s="609"/>
      <c r="DO17" s="609"/>
      <c r="DP17" s="610"/>
      <c r="DQ17" s="614">
        <v>1664183</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46592</v>
      </c>
      <c r="S18" s="609"/>
      <c r="T18" s="609"/>
      <c r="U18" s="609"/>
      <c r="V18" s="609"/>
      <c r="W18" s="609"/>
      <c r="X18" s="609"/>
      <c r="Y18" s="610"/>
      <c r="Z18" s="646">
        <v>0.2</v>
      </c>
      <c r="AA18" s="646"/>
      <c r="AB18" s="646"/>
      <c r="AC18" s="646"/>
      <c r="AD18" s="647">
        <v>46592</v>
      </c>
      <c r="AE18" s="647"/>
      <c r="AF18" s="647"/>
      <c r="AG18" s="647"/>
      <c r="AH18" s="647"/>
      <c r="AI18" s="647"/>
      <c r="AJ18" s="647"/>
      <c r="AK18" s="647"/>
      <c r="AL18" s="611">
        <v>0.4</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191939</v>
      </c>
      <c r="S19" s="609"/>
      <c r="T19" s="609"/>
      <c r="U19" s="609"/>
      <c r="V19" s="609"/>
      <c r="W19" s="609"/>
      <c r="X19" s="609"/>
      <c r="Y19" s="610"/>
      <c r="Z19" s="646">
        <v>0.7</v>
      </c>
      <c r="AA19" s="646"/>
      <c r="AB19" s="646"/>
      <c r="AC19" s="646"/>
      <c r="AD19" s="647">
        <v>191939</v>
      </c>
      <c r="AE19" s="647"/>
      <c r="AF19" s="647"/>
      <c r="AG19" s="647"/>
      <c r="AH19" s="647"/>
      <c r="AI19" s="647"/>
      <c r="AJ19" s="647"/>
      <c r="AK19" s="647"/>
      <c r="AL19" s="611">
        <v>1.5</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5928</v>
      </c>
      <c r="BH19" s="609"/>
      <c r="BI19" s="609"/>
      <c r="BJ19" s="609"/>
      <c r="BK19" s="609"/>
      <c r="BL19" s="609"/>
      <c r="BM19" s="609"/>
      <c r="BN19" s="610"/>
      <c r="BO19" s="646">
        <v>0.1</v>
      </c>
      <c r="BP19" s="646"/>
      <c r="BQ19" s="646"/>
      <c r="BR19" s="646"/>
      <c r="BS19" s="647" t="s">
        <v>121</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261</v>
      </c>
      <c r="C20" s="684"/>
      <c r="D20" s="684"/>
      <c r="E20" s="684"/>
      <c r="F20" s="684"/>
      <c r="G20" s="684"/>
      <c r="H20" s="684"/>
      <c r="I20" s="684"/>
      <c r="J20" s="684"/>
      <c r="K20" s="684"/>
      <c r="L20" s="684"/>
      <c r="M20" s="684"/>
      <c r="N20" s="684"/>
      <c r="O20" s="684"/>
      <c r="P20" s="684"/>
      <c r="Q20" s="685"/>
      <c r="R20" s="608">
        <v>2068</v>
      </c>
      <c r="S20" s="609"/>
      <c r="T20" s="609"/>
      <c r="U20" s="609"/>
      <c r="V20" s="609"/>
      <c r="W20" s="609"/>
      <c r="X20" s="609"/>
      <c r="Y20" s="610"/>
      <c r="Z20" s="646">
        <v>0</v>
      </c>
      <c r="AA20" s="646"/>
      <c r="AB20" s="646"/>
      <c r="AC20" s="646"/>
      <c r="AD20" s="647">
        <v>2068</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5928</v>
      </c>
      <c r="BH20" s="609"/>
      <c r="BI20" s="609"/>
      <c r="BJ20" s="609"/>
      <c r="BK20" s="609"/>
      <c r="BL20" s="609"/>
      <c r="BM20" s="609"/>
      <c r="BN20" s="610"/>
      <c r="BO20" s="646">
        <v>0.1</v>
      </c>
      <c r="BP20" s="646"/>
      <c r="BQ20" s="646"/>
      <c r="BR20" s="646"/>
      <c r="BS20" s="647" t="s">
        <v>121</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27587529</v>
      </c>
      <c r="CS20" s="609"/>
      <c r="CT20" s="609"/>
      <c r="CU20" s="609"/>
      <c r="CV20" s="609"/>
      <c r="CW20" s="609"/>
      <c r="CX20" s="609"/>
      <c r="CY20" s="610"/>
      <c r="CZ20" s="646">
        <v>100</v>
      </c>
      <c r="DA20" s="646"/>
      <c r="DB20" s="646"/>
      <c r="DC20" s="646"/>
      <c r="DD20" s="614">
        <v>2949214</v>
      </c>
      <c r="DE20" s="609"/>
      <c r="DF20" s="609"/>
      <c r="DG20" s="609"/>
      <c r="DH20" s="609"/>
      <c r="DI20" s="609"/>
      <c r="DJ20" s="609"/>
      <c r="DK20" s="609"/>
      <c r="DL20" s="609"/>
      <c r="DM20" s="609"/>
      <c r="DN20" s="609"/>
      <c r="DO20" s="609"/>
      <c r="DP20" s="610"/>
      <c r="DQ20" s="614">
        <v>16691082</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6814813</v>
      </c>
      <c r="S21" s="609"/>
      <c r="T21" s="609"/>
      <c r="U21" s="609"/>
      <c r="V21" s="609"/>
      <c r="W21" s="609"/>
      <c r="X21" s="609"/>
      <c r="Y21" s="610"/>
      <c r="Z21" s="646">
        <v>24.3</v>
      </c>
      <c r="AA21" s="646"/>
      <c r="AB21" s="646"/>
      <c r="AC21" s="646"/>
      <c r="AD21" s="647">
        <v>5835847</v>
      </c>
      <c r="AE21" s="647"/>
      <c r="AF21" s="647"/>
      <c r="AG21" s="647"/>
      <c r="AH21" s="647"/>
      <c r="AI21" s="647"/>
      <c r="AJ21" s="647"/>
      <c r="AK21" s="647"/>
      <c r="AL21" s="611">
        <v>44.9</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5928</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5835847</v>
      </c>
      <c r="S22" s="609"/>
      <c r="T22" s="609"/>
      <c r="U22" s="609"/>
      <c r="V22" s="609"/>
      <c r="W22" s="609"/>
      <c r="X22" s="609"/>
      <c r="Y22" s="610"/>
      <c r="Z22" s="646">
        <v>20.8</v>
      </c>
      <c r="AA22" s="646"/>
      <c r="AB22" s="646"/>
      <c r="AC22" s="646"/>
      <c r="AD22" s="647">
        <v>5835847</v>
      </c>
      <c r="AE22" s="647"/>
      <c r="AF22" s="647"/>
      <c r="AG22" s="647"/>
      <c r="AH22" s="647"/>
      <c r="AI22" s="647"/>
      <c r="AJ22" s="647"/>
      <c r="AK22" s="647"/>
      <c r="AL22" s="611">
        <v>44.9</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269</v>
      </c>
      <c r="C23" s="606"/>
      <c r="D23" s="606"/>
      <c r="E23" s="606"/>
      <c r="F23" s="606"/>
      <c r="G23" s="606"/>
      <c r="H23" s="606"/>
      <c r="I23" s="606"/>
      <c r="J23" s="606"/>
      <c r="K23" s="606"/>
      <c r="L23" s="606"/>
      <c r="M23" s="606"/>
      <c r="N23" s="606"/>
      <c r="O23" s="606"/>
      <c r="P23" s="606"/>
      <c r="Q23" s="607"/>
      <c r="R23" s="608">
        <v>978966</v>
      </c>
      <c r="S23" s="609"/>
      <c r="T23" s="609"/>
      <c r="U23" s="609"/>
      <c r="V23" s="609"/>
      <c r="W23" s="609"/>
      <c r="X23" s="609"/>
      <c r="Y23" s="610"/>
      <c r="Z23" s="646">
        <v>3.5</v>
      </c>
      <c r="AA23" s="646"/>
      <c r="AB23" s="646"/>
      <c r="AC23" s="646"/>
      <c r="AD23" s="647" t="s">
        <v>121</v>
      </c>
      <c r="AE23" s="647"/>
      <c r="AF23" s="647"/>
      <c r="AG23" s="647"/>
      <c r="AH23" s="647"/>
      <c r="AI23" s="647"/>
      <c r="AJ23" s="647"/>
      <c r="AK23" s="647"/>
      <c r="AL23" s="611" t="s">
        <v>121</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278</v>
      </c>
      <c r="CE24" s="664"/>
      <c r="CF24" s="664"/>
      <c r="CG24" s="664"/>
      <c r="CH24" s="664"/>
      <c r="CI24" s="664"/>
      <c r="CJ24" s="664"/>
      <c r="CK24" s="664"/>
      <c r="CL24" s="664"/>
      <c r="CM24" s="664"/>
      <c r="CN24" s="664"/>
      <c r="CO24" s="664"/>
      <c r="CP24" s="664"/>
      <c r="CQ24" s="665"/>
      <c r="CR24" s="660">
        <v>13650630</v>
      </c>
      <c r="CS24" s="661"/>
      <c r="CT24" s="661"/>
      <c r="CU24" s="661"/>
      <c r="CV24" s="661"/>
      <c r="CW24" s="661"/>
      <c r="CX24" s="661"/>
      <c r="CY24" s="689"/>
      <c r="CZ24" s="690">
        <v>49.5</v>
      </c>
      <c r="DA24" s="672"/>
      <c r="DB24" s="672"/>
      <c r="DC24" s="692"/>
      <c r="DD24" s="688">
        <v>7904292</v>
      </c>
      <c r="DE24" s="661"/>
      <c r="DF24" s="661"/>
      <c r="DG24" s="661"/>
      <c r="DH24" s="661"/>
      <c r="DI24" s="661"/>
      <c r="DJ24" s="661"/>
      <c r="DK24" s="689"/>
      <c r="DL24" s="688">
        <v>6751575</v>
      </c>
      <c r="DM24" s="661"/>
      <c r="DN24" s="661"/>
      <c r="DO24" s="661"/>
      <c r="DP24" s="661"/>
      <c r="DQ24" s="661"/>
      <c r="DR24" s="661"/>
      <c r="DS24" s="661"/>
      <c r="DT24" s="661"/>
      <c r="DU24" s="661"/>
      <c r="DV24" s="689"/>
      <c r="DW24" s="690">
        <v>51.8</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13934774</v>
      </c>
      <c r="S25" s="609"/>
      <c r="T25" s="609"/>
      <c r="U25" s="609"/>
      <c r="V25" s="609"/>
      <c r="W25" s="609"/>
      <c r="X25" s="609"/>
      <c r="Y25" s="610"/>
      <c r="Z25" s="646">
        <v>49.7</v>
      </c>
      <c r="AA25" s="646"/>
      <c r="AB25" s="646"/>
      <c r="AC25" s="646"/>
      <c r="AD25" s="647">
        <v>12955808</v>
      </c>
      <c r="AE25" s="647"/>
      <c r="AF25" s="647"/>
      <c r="AG25" s="647"/>
      <c r="AH25" s="647"/>
      <c r="AI25" s="647"/>
      <c r="AJ25" s="647"/>
      <c r="AK25" s="647"/>
      <c r="AL25" s="611">
        <v>99.7</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3251007</v>
      </c>
      <c r="CS25" s="621"/>
      <c r="CT25" s="621"/>
      <c r="CU25" s="621"/>
      <c r="CV25" s="621"/>
      <c r="CW25" s="621"/>
      <c r="CX25" s="621"/>
      <c r="CY25" s="622"/>
      <c r="CZ25" s="611">
        <v>11.8</v>
      </c>
      <c r="DA25" s="623"/>
      <c r="DB25" s="623"/>
      <c r="DC25" s="624"/>
      <c r="DD25" s="614">
        <v>2979821</v>
      </c>
      <c r="DE25" s="621"/>
      <c r="DF25" s="621"/>
      <c r="DG25" s="621"/>
      <c r="DH25" s="621"/>
      <c r="DI25" s="621"/>
      <c r="DJ25" s="621"/>
      <c r="DK25" s="622"/>
      <c r="DL25" s="614">
        <v>2663195</v>
      </c>
      <c r="DM25" s="621"/>
      <c r="DN25" s="621"/>
      <c r="DO25" s="621"/>
      <c r="DP25" s="621"/>
      <c r="DQ25" s="621"/>
      <c r="DR25" s="621"/>
      <c r="DS25" s="621"/>
      <c r="DT25" s="621"/>
      <c r="DU25" s="621"/>
      <c r="DV25" s="622"/>
      <c r="DW25" s="611">
        <v>20.399999999999999</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5248</v>
      </c>
      <c r="S26" s="609"/>
      <c r="T26" s="609"/>
      <c r="U26" s="609"/>
      <c r="V26" s="609"/>
      <c r="W26" s="609"/>
      <c r="X26" s="609"/>
      <c r="Y26" s="610"/>
      <c r="Z26" s="646">
        <v>0</v>
      </c>
      <c r="AA26" s="646"/>
      <c r="AB26" s="646"/>
      <c r="AC26" s="646"/>
      <c r="AD26" s="647">
        <v>5248</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1889158</v>
      </c>
      <c r="CS26" s="609"/>
      <c r="CT26" s="609"/>
      <c r="CU26" s="609"/>
      <c r="CV26" s="609"/>
      <c r="CW26" s="609"/>
      <c r="CX26" s="609"/>
      <c r="CY26" s="610"/>
      <c r="CZ26" s="611">
        <v>6.8</v>
      </c>
      <c r="DA26" s="623"/>
      <c r="DB26" s="623"/>
      <c r="DC26" s="624"/>
      <c r="DD26" s="614">
        <v>1734287</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60902</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5275879</v>
      </c>
      <c r="BH27" s="609"/>
      <c r="BI27" s="609"/>
      <c r="BJ27" s="609"/>
      <c r="BK27" s="609"/>
      <c r="BL27" s="609"/>
      <c r="BM27" s="609"/>
      <c r="BN27" s="610"/>
      <c r="BO27" s="646">
        <v>100</v>
      </c>
      <c r="BP27" s="646"/>
      <c r="BQ27" s="646"/>
      <c r="BR27" s="646"/>
      <c r="BS27" s="647">
        <v>245890</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8681500</v>
      </c>
      <c r="CS27" s="621"/>
      <c r="CT27" s="621"/>
      <c r="CU27" s="621"/>
      <c r="CV27" s="621"/>
      <c r="CW27" s="621"/>
      <c r="CX27" s="621"/>
      <c r="CY27" s="622"/>
      <c r="CZ27" s="611">
        <v>31.5</v>
      </c>
      <c r="DA27" s="623"/>
      <c r="DB27" s="623"/>
      <c r="DC27" s="624"/>
      <c r="DD27" s="614">
        <v>3260288</v>
      </c>
      <c r="DE27" s="621"/>
      <c r="DF27" s="621"/>
      <c r="DG27" s="621"/>
      <c r="DH27" s="621"/>
      <c r="DI27" s="621"/>
      <c r="DJ27" s="621"/>
      <c r="DK27" s="622"/>
      <c r="DL27" s="614">
        <v>2424197</v>
      </c>
      <c r="DM27" s="621"/>
      <c r="DN27" s="621"/>
      <c r="DO27" s="621"/>
      <c r="DP27" s="621"/>
      <c r="DQ27" s="621"/>
      <c r="DR27" s="621"/>
      <c r="DS27" s="621"/>
      <c r="DT27" s="621"/>
      <c r="DU27" s="621"/>
      <c r="DV27" s="622"/>
      <c r="DW27" s="611">
        <v>18.600000000000001</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235456</v>
      </c>
      <c r="S28" s="609"/>
      <c r="T28" s="609"/>
      <c r="U28" s="609"/>
      <c r="V28" s="609"/>
      <c r="W28" s="609"/>
      <c r="X28" s="609"/>
      <c r="Y28" s="610"/>
      <c r="Z28" s="646">
        <v>0.8</v>
      </c>
      <c r="AA28" s="646"/>
      <c r="AB28" s="646"/>
      <c r="AC28" s="646"/>
      <c r="AD28" s="647">
        <v>13124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1718123</v>
      </c>
      <c r="CS28" s="609"/>
      <c r="CT28" s="609"/>
      <c r="CU28" s="609"/>
      <c r="CV28" s="609"/>
      <c r="CW28" s="609"/>
      <c r="CX28" s="609"/>
      <c r="CY28" s="610"/>
      <c r="CZ28" s="611">
        <v>6.2</v>
      </c>
      <c r="DA28" s="623"/>
      <c r="DB28" s="623"/>
      <c r="DC28" s="624"/>
      <c r="DD28" s="614">
        <v>1664183</v>
      </c>
      <c r="DE28" s="609"/>
      <c r="DF28" s="609"/>
      <c r="DG28" s="609"/>
      <c r="DH28" s="609"/>
      <c r="DI28" s="609"/>
      <c r="DJ28" s="609"/>
      <c r="DK28" s="610"/>
      <c r="DL28" s="614">
        <v>1664183</v>
      </c>
      <c r="DM28" s="609"/>
      <c r="DN28" s="609"/>
      <c r="DO28" s="609"/>
      <c r="DP28" s="609"/>
      <c r="DQ28" s="609"/>
      <c r="DR28" s="609"/>
      <c r="DS28" s="609"/>
      <c r="DT28" s="609"/>
      <c r="DU28" s="609"/>
      <c r="DV28" s="610"/>
      <c r="DW28" s="611">
        <v>12.8</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284624</v>
      </c>
      <c r="S29" s="609"/>
      <c r="T29" s="609"/>
      <c r="U29" s="609"/>
      <c r="V29" s="609"/>
      <c r="W29" s="609"/>
      <c r="X29" s="609"/>
      <c r="Y29" s="610"/>
      <c r="Z29" s="646">
        <v>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1715915</v>
      </c>
      <c r="CS29" s="621"/>
      <c r="CT29" s="621"/>
      <c r="CU29" s="621"/>
      <c r="CV29" s="621"/>
      <c r="CW29" s="621"/>
      <c r="CX29" s="621"/>
      <c r="CY29" s="622"/>
      <c r="CZ29" s="611">
        <v>6.2</v>
      </c>
      <c r="DA29" s="623"/>
      <c r="DB29" s="623"/>
      <c r="DC29" s="624"/>
      <c r="DD29" s="614">
        <v>1661975</v>
      </c>
      <c r="DE29" s="621"/>
      <c r="DF29" s="621"/>
      <c r="DG29" s="621"/>
      <c r="DH29" s="621"/>
      <c r="DI29" s="621"/>
      <c r="DJ29" s="621"/>
      <c r="DK29" s="622"/>
      <c r="DL29" s="614">
        <v>1661975</v>
      </c>
      <c r="DM29" s="621"/>
      <c r="DN29" s="621"/>
      <c r="DO29" s="621"/>
      <c r="DP29" s="621"/>
      <c r="DQ29" s="621"/>
      <c r="DR29" s="621"/>
      <c r="DS29" s="621"/>
      <c r="DT29" s="621"/>
      <c r="DU29" s="621"/>
      <c r="DV29" s="622"/>
      <c r="DW29" s="611">
        <v>12.8</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6212192</v>
      </c>
      <c r="S30" s="609"/>
      <c r="T30" s="609"/>
      <c r="U30" s="609"/>
      <c r="V30" s="609"/>
      <c r="W30" s="609"/>
      <c r="X30" s="609"/>
      <c r="Y30" s="610"/>
      <c r="Z30" s="646">
        <v>22.1</v>
      </c>
      <c r="AA30" s="646"/>
      <c r="AB30" s="646"/>
      <c r="AC30" s="646"/>
      <c r="AD30" s="647" t="s">
        <v>121</v>
      </c>
      <c r="AE30" s="647"/>
      <c r="AF30" s="647"/>
      <c r="AG30" s="647"/>
      <c r="AH30" s="647"/>
      <c r="AI30" s="647"/>
      <c r="AJ30" s="647"/>
      <c r="AK30" s="647"/>
      <c r="AL30" s="611" t="s">
        <v>121</v>
      </c>
      <c r="AM30" s="612"/>
      <c r="AN30" s="612"/>
      <c r="AO30" s="648"/>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1625155</v>
      </c>
      <c r="CS30" s="609"/>
      <c r="CT30" s="609"/>
      <c r="CU30" s="609"/>
      <c r="CV30" s="609"/>
      <c r="CW30" s="609"/>
      <c r="CX30" s="609"/>
      <c r="CY30" s="610"/>
      <c r="CZ30" s="611">
        <v>5.9</v>
      </c>
      <c r="DA30" s="623"/>
      <c r="DB30" s="623"/>
      <c r="DC30" s="624"/>
      <c r="DD30" s="614">
        <v>1571421</v>
      </c>
      <c r="DE30" s="609"/>
      <c r="DF30" s="609"/>
      <c r="DG30" s="609"/>
      <c r="DH30" s="609"/>
      <c r="DI30" s="609"/>
      <c r="DJ30" s="609"/>
      <c r="DK30" s="610"/>
      <c r="DL30" s="614">
        <v>1571421</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2">
      <c r="B31" s="683" t="s">
        <v>296</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297</v>
      </c>
      <c r="AQ31" s="675"/>
      <c r="AR31" s="675"/>
      <c r="AS31" s="675"/>
      <c r="AT31" s="676" t="s">
        <v>298</v>
      </c>
      <c r="AU31" s="200"/>
      <c r="AV31" s="200"/>
      <c r="AW31" s="200"/>
      <c r="AX31" s="663" t="s">
        <v>176</v>
      </c>
      <c r="AY31" s="664"/>
      <c r="AZ31" s="664"/>
      <c r="BA31" s="664"/>
      <c r="BB31" s="664"/>
      <c r="BC31" s="664"/>
      <c r="BD31" s="664"/>
      <c r="BE31" s="664"/>
      <c r="BF31" s="665"/>
      <c r="BG31" s="670">
        <v>99.2</v>
      </c>
      <c r="BH31" s="671"/>
      <c r="BI31" s="671"/>
      <c r="BJ31" s="671"/>
      <c r="BK31" s="671"/>
      <c r="BL31" s="671"/>
      <c r="BM31" s="672">
        <v>97.6</v>
      </c>
      <c r="BN31" s="671"/>
      <c r="BO31" s="671"/>
      <c r="BP31" s="671"/>
      <c r="BQ31" s="673"/>
      <c r="BR31" s="670">
        <v>99.2</v>
      </c>
      <c r="BS31" s="671"/>
      <c r="BT31" s="671"/>
      <c r="BU31" s="671"/>
      <c r="BV31" s="671"/>
      <c r="BW31" s="671"/>
      <c r="BX31" s="672">
        <v>97.6</v>
      </c>
      <c r="BY31" s="671"/>
      <c r="BZ31" s="671"/>
      <c r="CA31" s="671"/>
      <c r="CB31" s="673"/>
      <c r="CD31" s="629"/>
      <c r="CE31" s="630"/>
      <c r="CF31" s="605" t="s">
        <v>299</v>
      </c>
      <c r="CG31" s="606"/>
      <c r="CH31" s="606"/>
      <c r="CI31" s="606"/>
      <c r="CJ31" s="606"/>
      <c r="CK31" s="606"/>
      <c r="CL31" s="606"/>
      <c r="CM31" s="606"/>
      <c r="CN31" s="606"/>
      <c r="CO31" s="606"/>
      <c r="CP31" s="606"/>
      <c r="CQ31" s="607"/>
      <c r="CR31" s="608">
        <v>90760</v>
      </c>
      <c r="CS31" s="621"/>
      <c r="CT31" s="621"/>
      <c r="CU31" s="621"/>
      <c r="CV31" s="621"/>
      <c r="CW31" s="621"/>
      <c r="CX31" s="621"/>
      <c r="CY31" s="622"/>
      <c r="CZ31" s="611">
        <v>0.3</v>
      </c>
      <c r="DA31" s="623"/>
      <c r="DB31" s="623"/>
      <c r="DC31" s="624"/>
      <c r="DD31" s="614">
        <v>90554</v>
      </c>
      <c r="DE31" s="621"/>
      <c r="DF31" s="621"/>
      <c r="DG31" s="621"/>
      <c r="DH31" s="621"/>
      <c r="DI31" s="621"/>
      <c r="DJ31" s="621"/>
      <c r="DK31" s="622"/>
      <c r="DL31" s="614">
        <v>90554</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1984023</v>
      </c>
      <c r="S32" s="609"/>
      <c r="T32" s="609"/>
      <c r="U32" s="609"/>
      <c r="V32" s="609"/>
      <c r="W32" s="609"/>
      <c r="X32" s="609"/>
      <c r="Y32" s="610"/>
      <c r="Z32" s="646">
        <v>7.1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301</v>
      </c>
      <c r="AX32" s="605" t="s">
        <v>302</v>
      </c>
      <c r="AY32" s="606"/>
      <c r="AZ32" s="606"/>
      <c r="BA32" s="606"/>
      <c r="BB32" s="606"/>
      <c r="BC32" s="606"/>
      <c r="BD32" s="606"/>
      <c r="BE32" s="606"/>
      <c r="BF32" s="607"/>
      <c r="BG32" s="679">
        <v>99.2</v>
      </c>
      <c r="BH32" s="621"/>
      <c r="BI32" s="621"/>
      <c r="BJ32" s="621"/>
      <c r="BK32" s="621"/>
      <c r="BL32" s="621"/>
      <c r="BM32" s="612">
        <v>97.1</v>
      </c>
      <c r="BN32" s="621"/>
      <c r="BO32" s="621"/>
      <c r="BP32" s="621"/>
      <c r="BQ32" s="644"/>
      <c r="BR32" s="679">
        <v>99.1</v>
      </c>
      <c r="BS32" s="621"/>
      <c r="BT32" s="621"/>
      <c r="BU32" s="621"/>
      <c r="BV32" s="621"/>
      <c r="BW32" s="621"/>
      <c r="BX32" s="612">
        <v>97.3</v>
      </c>
      <c r="BY32" s="621"/>
      <c r="BZ32" s="621"/>
      <c r="CA32" s="621"/>
      <c r="CB32" s="644"/>
      <c r="CD32" s="631"/>
      <c r="CE32" s="632"/>
      <c r="CF32" s="605" t="s">
        <v>303</v>
      </c>
      <c r="CG32" s="606"/>
      <c r="CH32" s="606"/>
      <c r="CI32" s="606"/>
      <c r="CJ32" s="606"/>
      <c r="CK32" s="606"/>
      <c r="CL32" s="606"/>
      <c r="CM32" s="606"/>
      <c r="CN32" s="606"/>
      <c r="CO32" s="606"/>
      <c r="CP32" s="606"/>
      <c r="CQ32" s="607"/>
      <c r="CR32" s="608">
        <v>2208</v>
      </c>
      <c r="CS32" s="609"/>
      <c r="CT32" s="609"/>
      <c r="CU32" s="609"/>
      <c r="CV32" s="609"/>
      <c r="CW32" s="609"/>
      <c r="CX32" s="609"/>
      <c r="CY32" s="610"/>
      <c r="CZ32" s="611">
        <v>0</v>
      </c>
      <c r="DA32" s="623"/>
      <c r="DB32" s="623"/>
      <c r="DC32" s="624"/>
      <c r="DD32" s="614">
        <v>2208</v>
      </c>
      <c r="DE32" s="609"/>
      <c r="DF32" s="609"/>
      <c r="DG32" s="609"/>
      <c r="DH32" s="609"/>
      <c r="DI32" s="609"/>
      <c r="DJ32" s="609"/>
      <c r="DK32" s="610"/>
      <c r="DL32" s="614">
        <v>2208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153430</v>
      </c>
      <c r="S33" s="609"/>
      <c r="T33" s="609"/>
      <c r="U33" s="609"/>
      <c r="V33" s="609"/>
      <c r="W33" s="609"/>
      <c r="X33" s="609"/>
      <c r="Y33" s="610"/>
      <c r="Z33" s="646">
        <v>0.5</v>
      </c>
      <c r="AA33" s="646"/>
      <c r="AB33" s="646"/>
      <c r="AC33" s="646"/>
      <c r="AD33" s="647">
        <v>15642</v>
      </c>
      <c r="AE33" s="647"/>
      <c r="AF33" s="647"/>
      <c r="AG33" s="647"/>
      <c r="AH33" s="647"/>
      <c r="AI33" s="647"/>
      <c r="AJ33" s="647"/>
      <c r="AK33" s="647"/>
      <c r="AL33" s="611">
        <v>0.1</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99.2</v>
      </c>
      <c r="BH33" s="593"/>
      <c r="BI33" s="593"/>
      <c r="BJ33" s="593"/>
      <c r="BK33" s="593"/>
      <c r="BL33" s="593"/>
      <c r="BM33" s="639">
        <v>97.6</v>
      </c>
      <c r="BN33" s="593"/>
      <c r="BO33" s="593"/>
      <c r="BP33" s="593"/>
      <c r="BQ33" s="656"/>
      <c r="BR33" s="669">
        <v>99.1</v>
      </c>
      <c r="BS33" s="593"/>
      <c r="BT33" s="593"/>
      <c r="BU33" s="593"/>
      <c r="BV33" s="593"/>
      <c r="BW33" s="593"/>
      <c r="BX33" s="639">
        <v>97.5</v>
      </c>
      <c r="BY33" s="593"/>
      <c r="BZ33" s="593"/>
      <c r="CA33" s="593"/>
      <c r="CB33" s="656"/>
      <c r="CD33" s="605" t="s">
        <v>306</v>
      </c>
      <c r="CE33" s="606"/>
      <c r="CF33" s="606"/>
      <c r="CG33" s="606"/>
      <c r="CH33" s="606"/>
      <c r="CI33" s="606"/>
      <c r="CJ33" s="606"/>
      <c r="CK33" s="606"/>
      <c r="CL33" s="606"/>
      <c r="CM33" s="606"/>
      <c r="CN33" s="606"/>
      <c r="CO33" s="606"/>
      <c r="CP33" s="606"/>
      <c r="CQ33" s="607"/>
      <c r="CR33" s="608">
        <v>10976689</v>
      </c>
      <c r="CS33" s="621"/>
      <c r="CT33" s="621"/>
      <c r="CU33" s="621"/>
      <c r="CV33" s="621"/>
      <c r="CW33" s="621"/>
      <c r="CX33" s="621"/>
      <c r="CY33" s="622"/>
      <c r="CZ33" s="611">
        <v>39.799999999999997</v>
      </c>
      <c r="DA33" s="623"/>
      <c r="DB33" s="623"/>
      <c r="DC33" s="624"/>
      <c r="DD33" s="614">
        <v>8265823</v>
      </c>
      <c r="DE33" s="621"/>
      <c r="DF33" s="621"/>
      <c r="DG33" s="621"/>
      <c r="DH33" s="621"/>
      <c r="DI33" s="621"/>
      <c r="DJ33" s="621"/>
      <c r="DK33" s="622"/>
      <c r="DL33" s="614">
        <v>6231102</v>
      </c>
      <c r="DM33" s="621"/>
      <c r="DN33" s="621"/>
      <c r="DO33" s="621"/>
      <c r="DP33" s="621"/>
      <c r="DQ33" s="621"/>
      <c r="DR33" s="621"/>
      <c r="DS33" s="621"/>
      <c r="DT33" s="621"/>
      <c r="DU33" s="621"/>
      <c r="DV33" s="622"/>
      <c r="DW33" s="611">
        <v>47.8</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747602</v>
      </c>
      <c r="S34" s="609"/>
      <c r="T34" s="609"/>
      <c r="U34" s="609"/>
      <c r="V34" s="609"/>
      <c r="W34" s="609"/>
      <c r="X34" s="609"/>
      <c r="Y34" s="610"/>
      <c r="Z34" s="646">
        <v>2.7</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3454361</v>
      </c>
      <c r="CS34" s="609"/>
      <c r="CT34" s="609"/>
      <c r="CU34" s="609"/>
      <c r="CV34" s="609"/>
      <c r="CW34" s="609"/>
      <c r="CX34" s="609"/>
      <c r="CY34" s="610"/>
      <c r="CZ34" s="611">
        <v>12.5</v>
      </c>
      <c r="DA34" s="623"/>
      <c r="DB34" s="623"/>
      <c r="DC34" s="624"/>
      <c r="DD34" s="614">
        <v>2690643</v>
      </c>
      <c r="DE34" s="609"/>
      <c r="DF34" s="609"/>
      <c r="DG34" s="609"/>
      <c r="DH34" s="609"/>
      <c r="DI34" s="609"/>
      <c r="DJ34" s="609"/>
      <c r="DK34" s="610"/>
      <c r="DL34" s="614">
        <v>1898093</v>
      </c>
      <c r="DM34" s="609"/>
      <c r="DN34" s="609"/>
      <c r="DO34" s="609"/>
      <c r="DP34" s="609"/>
      <c r="DQ34" s="609"/>
      <c r="DR34" s="609"/>
      <c r="DS34" s="609"/>
      <c r="DT34" s="609"/>
      <c r="DU34" s="609"/>
      <c r="DV34" s="610"/>
      <c r="DW34" s="611">
        <v>14.6</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2381205</v>
      </c>
      <c r="S35" s="609"/>
      <c r="T35" s="609"/>
      <c r="U35" s="609"/>
      <c r="V35" s="609"/>
      <c r="W35" s="609"/>
      <c r="X35" s="609"/>
      <c r="Y35" s="610"/>
      <c r="Z35" s="646">
        <v>8.5</v>
      </c>
      <c r="AA35" s="646"/>
      <c r="AB35" s="646"/>
      <c r="AC35" s="646"/>
      <c r="AD35" s="647" t="s">
        <v>121</v>
      </c>
      <c r="AE35" s="647"/>
      <c r="AF35" s="647"/>
      <c r="AG35" s="647"/>
      <c r="AH35" s="647"/>
      <c r="AI35" s="647"/>
      <c r="AJ35" s="647"/>
      <c r="AK35" s="647"/>
      <c r="AL35" s="611" t="s">
        <v>121</v>
      </c>
      <c r="AM35" s="612"/>
      <c r="AN35" s="612"/>
      <c r="AO35" s="648"/>
      <c r="AP35" s="206"/>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312</v>
      </c>
      <c r="CE35" s="606"/>
      <c r="CF35" s="606"/>
      <c r="CG35" s="606"/>
      <c r="CH35" s="606"/>
      <c r="CI35" s="606"/>
      <c r="CJ35" s="606"/>
      <c r="CK35" s="606"/>
      <c r="CL35" s="606"/>
      <c r="CM35" s="606"/>
      <c r="CN35" s="606"/>
      <c r="CO35" s="606"/>
      <c r="CP35" s="606"/>
      <c r="CQ35" s="607"/>
      <c r="CR35" s="608">
        <v>327134</v>
      </c>
      <c r="CS35" s="621"/>
      <c r="CT35" s="621"/>
      <c r="CU35" s="621"/>
      <c r="CV35" s="621"/>
      <c r="CW35" s="621"/>
      <c r="CX35" s="621"/>
      <c r="CY35" s="622"/>
      <c r="CZ35" s="611">
        <v>1.2</v>
      </c>
      <c r="DA35" s="623"/>
      <c r="DB35" s="623"/>
      <c r="DC35" s="624"/>
      <c r="DD35" s="614">
        <v>207384</v>
      </c>
      <c r="DE35" s="621"/>
      <c r="DF35" s="621"/>
      <c r="DG35" s="621"/>
      <c r="DH35" s="621"/>
      <c r="DI35" s="621"/>
      <c r="DJ35" s="621"/>
      <c r="DK35" s="622"/>
      <c r="DL35" s="614">
        <v>207384</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236114</v>
      </c>
      <c r="S36" s="609"/>
      <c r="T36" s="609"/>
      <c r="U36" s="609"/>
      <c r="V36" s="609"/>
      <c r="W36" s="609"/>
      <c r="X36" s="609"/>
      <c r="Y36" s="610"/>
      <c r="Z36" s="646">
        <v>0.8</v>
      </c>
      <c r="AA36" s="646"/>
      <c r="AB36" s="646"/>
      <c r="AC36" s="646"/>
      <c r="AD36" s="647" t="s">
        <v>121</v>
      </c>
      <c r="AE36" s="647"/>
      <c r="AF36" s="647"/>
      <c r="AG36" s="647"/>
      <c r="AH36" s="647"/>
      <c r="AI36" s="647"/>
      <c r="AJ36" s="647"/>
      <c r="AK36" s="647"/>
      <c r="AL36" s="611" t="s">
        <v>121</v>
      </c>
      <c r="AM36" s="612"/>
      <c r="AN36" s="612"/>
      <c r="AO36" s="648"/>
      <c r="AP36" s="206"/>
      <c r="AQ36" s="657" t="s">
        <v>314</v>
      </c>
      <c r="AR36" s="658"/>
      <c r="AS36" s="658"/>
      <c r="AT36" s="658"/>
      <c r="AU36" s="658"/>
      <c r="AV36" s="658"/>
      <c r="AW36" s="658"/>
      <c r="AX36" s="658"/>
      <c r="AY36" s="659"/>
      <c r="AZ36" s="660">
        <v>3884033</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21229</v>
      </c>
      <c r="BW36" s="661"/>
      <c r="BX36" s="661"/>
      <c r="BY36" s="661"/>
      <c r="BZ36" s="661"/>
      <c r="CA36" s="661"/>
      <c r="CB36" s="662"/>
      <c r="CD36" s="605" t="s">
        <v>316</v>
      </c>
      <c r="CE36" s="606"/>
      <c r="CF36" s="606"/>
      <c r="CG36" s="606"/>
      <c r="CH36" s="606"/>
      <c r="CI36" s="606"/>
      <c r="CJ36" s="606"/>
      <c r="CK36" s="606"/>
      <c r="CL36" s="606"/>
      <c r="CM36" s="606"/>
      <c r="CN36" s="606"/>
      <c r="CO36" s="606"/>
      <c r="CP36" s="606"/>
      <c r="CQ36" s="607"/>
      <c r="CR36" s="608">
        <v>3596446</v>
      </c>
      <c r="CS36" s="609"/>
      <c r="CT36" s="609"/>
      <c r="CU36" s="609"/>
      <c r="CV36" s="609"/>
      <c r="CW36" s="609"/>
      <c r="CX36" s="609"/>
      <c r="CY36" s="610"/>
      <c r="CZ36" s="611">
        <v>13</v>
      </c>
      <c r="DA36" s="623"/>
      <c r="DB36" s="623"/>
      <c r="DC36" s="624"/>
      <c r="DD36" s="614">
        <v>2950421</v>
      </c>
      <c r="DE36" s="609"/>
      <c r="DF36" s="609"/>
      <c r="DG36" s="609"/>
      <c r="DH36" s="609"/>
      <c r="DI36" s="609"/>
      <c r="DJ36" s="609"/>
      <c r="DK36" s="610"/>
      <c r="DL36" s="614">
        <v>2007585</v>
      </c>
      <c r="DM36" s="609"/>
      <c r="DN36" s="609"/>
      <c r="DO36" s="609"/>
      <c r="DP36" s="609"/>
      <c r="DQ36" s="609"/>
      <c r="DR36" s="609"/>
      <c r="DS36" s="609"/>
      <c r="DT36" s="609"/>
      <c r="DU36" s="609"/>
      <c r="DV36" s="610"/>
      <c r="DW36" s="611">
        <v>15.4</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361986</v>
      </c>
      <c r="S37" s="609"/>
      <c r="T37" s="609"/>
      <c r="U37" s="609"/>
      <c r="V37" s="609"/>
      <c r="W37" s="609"/>
      <c r="X37" s="609"/>
      <c r="Y37" s="610"/>
      <c r="Z37" s="646">
        <v>1.3</v>
      </c>
      <c r="AA37" s="646"/>
      <c r="AB37" s="646"/>
      <c r="AC37" s="646"/>
      <c r="AD37" s="647" t="s">
        <v>121</v>
      </c>
      <c r="AE37" s="647"/>
      <c r="AF37" s="647"/>
      <c r="AG37" s="647"/>
      <c r="AH37" s="647"/>
      <c r="AI37" s="647"/>
      <c r="AJ37" s="647"/>
      <c r="AK37" s="647"/>
      <c r="AL37" s="611" t="s">
        <v>121</v>
      </c>
      <c r="AM37" s="612"/>
      <c r="AN37" s="612"/>
      <c r="AO37" s="648"/>
      <c r="AQ37" s="641" t="s">
        <v>318</v>
      </c>
      <c r="AR37" s="642"/>
      <c r="AS37" s="642"/>
      <c r="AT37" s="642"/>
      <c r="AU37" s="642"/>
      <c r="AV37" s="642"/>
      <c r="AW37" s="642"/>
      <c r="AX37" s="642"/>
      <c r="AY37" s="643"/>
      <c r="AZ37" s="608">
        <v>592726</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-63813</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958272</v>
      </c>
      <c r="CS37" s="621"/>
      <c r="CT37" s="621"/>
      <c r="CU37" s="621"/>
      <c r="CV37" s="621"/>
      <c r="CW37" s="621"/>
      <c r="CX37" s="621"/>
      <c r="CY37" s="622"/>
      <c r="CZ37" s="611">
        <v>3.5</v>
      </c>
      <c r="DA37" s="623"/>
      <c r="DB37" s="623"/>
      <c r="DC37" s="624"/>
      <c r="DD37" s="614">
        <v>815533</v>
      </c>
      <c r="DE37" s="621"/>
      <c r="DF37" s="621"/>
      <c r="DG37" s="621"/>
      <c r="DH37" s="621"/>
      <c r="DI37" s="621"/>
      <c r="DJ37" s="621"/>
      <c r="DK37" s="622"/>
      <c r="DL37" s="614">
        <v>799039</v>
      </c>
      <c r="DM37" s="621"/>
      <c r="DN37" s="621"/>
      <c r="DO37" s="621"/>
      <c r="DP37" s="621"/>
      <c r="DQ37" s="621"/>
      <c r="DR37" s="621"/>
      <c r="DS37" s="621"/>
      <c r="DT37" s="621"/>
      <c r="DU37" s="621"/>
      <c r="DV37" s="622"/>
      <c r="DW37" s="611">
        <v>6.1</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1460165</v>
      </c>
      <c r="S38" s="609"/>
      <c r="T38" s="609"/>
      <c r="U38" s="609"/>
      <c r="V38" s="609"/>
      <c r="W38" s="609"/>
      <c r="X38" s="609"/>
      <c r="Y38" s="610"/>
      <c r="Z38" s="646">
        <v>5.2</v>
      </c>
      <c r="AA38" s="646"/>
      <c r="AB38" s="646"/>
      <c r="AC38" s="646"/>
      <c r="AD38" s="647" t="s">
        <v>121</v>
      </c>
      <c r="AE38" s="647"/>
      <c r="AF38" s="647"/>
      <c r="AG38" s="647"/>
      <c r="AH38" s="647"/>
      <c r="AI38" s="647"/>
      <c r="AJ38" s="647"/>
      <c r="AK38" s="647"/>
      <c r="AL38" s="611" t="s">
        <v>121</v>
      </c>
      <c r="AM38" s="612"/>
      <c r="AN38" s="612"/>
      <c r="AO38" s="648"/>
      <c r="AQ38" s="641" t="s">
        <v>322</v>
      </c>
      <c r="AR38" s="642"/>
      <c r="AS38" s="642"/>
      <c r="AT38" s="642"/>
      <c r="AU38" s="642"/>
      <c r="AV38" s="642"/>
      <c r="AW38" s="642"/>
      <c r="AX38" s="642"/>
      <c r="AY38" s="643"/>
      <c r="AZ38" s="608">
        <v>360020</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6641</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2732770</v>
      </c>
      <c r="CS38" s="609"/>
      <c r="CT38" s="609"/>
      <c r="CU38" s="609"/>
      <c r="CV38" s="609"/>
      <c r="CW38" s="609"/>
      <c r="CX38" s="609"/>
      <c r="CY38" s="610"/>
      <c r="CZ38" s="611">
        <v>9.9</v>
      </c>
      <c r="DA38" s="623"/>
      <c r="DB38" s="623"/>
      <c r="DC38" s="624"/>
      <c r="DD38" s="614">
        <v>2217481</v>
      </c>
      <c r="DE38" s="609"/>
      <c r="DF38" s="609"/>
      <c r="DG38" s="609"/>
      <c r="DH38" s="609"/>
      <c r="DI38" s="609"/>
      <c r="DJ38" s="609"/>
      <c r="DK38" s="610"/>
      <c r="DL38" s="614">
        <v>2118040</v>
      </c>
      <c r="DM38" s="609"/>
      <c r="DN38" s="609"/>
      <c r="DO38" s="609"/>
      <c r="DP38" s="609"/>
      <c r="DQ38" s="609"/>
      <c r="DR38" s="609"/>
      <c r="DS38" s="609"/>
      <c r="DT38" s="609"/>
      <c r="DU38" s="609"/>
      <c r="DV38" s="610"/>
      <c r="DW38" s="611">
        <v>16.3</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326</v>
      </c>
      <c r="AR39" s="642"/>
      <c r="AS39" s="642"/>
      <c r="AT39" s="642"/>
      <c r="AU39" s="642"/>
      <c r="AV39" s="642"/>
      <c r="AW39" s="642"/>
      <c r="AX39" s="642"/>
      <c r="AY39" s="643"/>
      <c r="AZ39" s="608">
        <v>198517</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9624</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865978</v>
      </c>
      <c r="CS39" s="621"/>
      <c r="CT39" s="621"/>
      <c r="CU39" s="621"/>
      <c r="CV39" s="621"/>
      <c r="CW39" s="621"/>
      <c r="CX39" s="621"/>
      <c r="CY39" s="622"/>
      <c r="CZ39" s="611">
        <v>3.1</v>
      </c>
      <c r="DA39" s="623"/>
      <c r="DB39" s="623"/>
      <c r="DC39" s="624"/>
      <c r="DD39" s="614">
        <v>199894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41565</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330</v>
      </c>
      <c r="AR40" s="642"/>
      <c r="AS40" s="642"/>
      <c r="AT40" s="642"/>
      <c r="AU40" s="642"/>
      <c r="AV40" s="642"/>
      <c r="AW40" s="642"/>
      <c r="AX40" s="642"/>
      <c r="AY40" s="643"/>
      <c r="AZ40" s="608" t="s">
        <v>121</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86</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28057721</v>
      </c>
      <c r="S41" s="633"/>
      <c r="T41" s="633"/>
      <c r="U41" s="633"/>
      <c r="V41" s="633"/>
      <c r="W41" s="633"/>
      <c r="X41" s="633"/>
      <c r="Y41" s="636"/>
      <c r="Z41" s="637">
        <v>100</v>
      </c>
      <c r="AA41" s="637"/>
      <c r="AB41" s="637"/>
      <c r="AC41" s="637"/>
      <c r="AD41" s="638">
        <v>12989822</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565909</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2166861</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522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2960210</v>
      </c>
      <c r="CS42" s="621"/>
      <c r="CT42" s="621"/>
      <c r="CU42" s="621"/>
      <c r="CV42" s="621"/>
      <c r="CW42" s="621"/>
      <c r="CX42" s="621"/>
      <c r="CY42" s="622"/>
      <c r="CZ42" s="611">
        <v>10.7</v>
      </c>
      <c r="DA42" s="623"/>
      <c r="DB42" s="623"/>
      <c r="DC42" s="624"/>
      <c r="DD42" s="614">
        <v>520967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148292</v>
      </c>
      <c r="CS43" s="621"/>
      <c r="CT43" s="621"/>
      <c r="CU43" s="621"/>
      <c r="CV43" s="621"/>
      <c r="CW43" s="621"/>
      <c r="CX43" s="621"/>
      <c r="CY43" s="622"/>
      <c r="CZ43" s="611">
        <v>0.5</v>
      </c>
      <c r="DA43" s="623"/>
      <c r="DB43" s="623"/>
      <c r="DC43" s="624"/>
      <c r="DD43" s="614">
        <v>66150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2949214</v>
      </c>
      <c r="CS44" s="609"/>
      <c r="CT44" s="609"/>
      <c r="CU44" s="609"/>
      <c r="CV44" s="609"/>
      <c r="CW44" s="609"/>
      <c r="CX44" s="609"/>
      <c r="CY44" s="610"/>
      <c r="CZ44" s="611">
        <v>10.7</v>
      </c>
      <c r="DA44" s="612"/>
      <c r="DB44" s="612"/>
      <c r="DC44" s="613"/>
      <c r="DD44" s="614">
        <v>513471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1314008</v>
      </c>
      <c r="CS45" s="621"/>
      <c r="CT45" s="621"/>
      <c r="CU45" s="621"/>
      <c r="CV45" s="621"/>
      <c r="CW45" s="621"/>
      <c r="CX45" s="621"/>
      <c r="CY45" s="622"/>
      <c r="CZ45" s="611">
        <v>4.8</v>
      </c>
      <c r="DA45" s="623"/>
      <c r="DB45" s="623"/>
      <c r="DC45" s="624"/>
      <c r="DD45" s="614">
        <v>69330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1620739</v>
      </c>
      <c r="CS46" s="609"/>
      <c r="CT46" s="609"/>
      <c r="CU46" s="609"/>
      <c r="CV46" s="609"/>
      <c r="CW46" s="609"/>
      <c r="CX46" s="609"/>
      <c r="CY46" s="610"/>
      <c r="CZ46" s="611">
        <v>5.9</v>
      </c>
      <c r="DA46" s="612"/>
      <c r="DB46" s="612"/>
      <c r="DC46" s="613"/>
      <c r="DD46" s="614">
        <v>439774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10996</v>
      </c>
      <c r="CS47" s="621"/>
      <c r="CT47" s="621"/>
      <c r="CU47" s="621"/>
      <c r="CV47" s="621"/>
      <c r="CW47" s="621"/>
      <c r="CX47" s="621"/>
      <c r="CY47" s="622"/>
      <c r="CZ47" s="611">
        <v>0</v>
      </c>
      <c r="DA47" s="623"/>
      <c r="DB47" s="623"/>
      <c r="DC47" s="624"/>
      <c r="DD47" s="614">
        <v>7496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27587529</v>
      </c>
      <c r="CS49" s="593"/>
      <c r="CT49" s="593"/>
      <c r="CU49" s="593"/>
      <c r="CV49" s="593"/>
      <c r="CW49" s="593"/>
      <c r="CX49" s="593"/>
      <c r="CY49" s="594"/>
      <c r="CZ49" s="595">
        <v>100</v>
      </c>
      <c r="DA49" s="596"/>
      <c r="DB49" s="596"/>
      <c r="DC49" s="597"/>
      <c r="DD49" s="598">
        <v>16691082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dz2UPGeDJXUw+tSgpgHxV59zl/rNDu5HrJ+N1/uGdrvu1CnZheVYDzlc6f2cR954y+mkvPybBPrFaF08G+ZNQ==" saltValue="BNRXMO0sT5j9k5LM8WUK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27954</v>
      </c>
      <c r="R7" s="1090"/>
      <c r="S7" s="1090"/>
      <c r="T7" s="1090"/>
      <c r="U7" s="1090"/>
      <c r="V7" s="1090">
        <v>27485</v>
      </c>
      <c r="W7" s="1090"/>
      <c r="X7" s="1090"/>
      <c r="Y7" s="1090"/>
      <c r="Z7" s="1090"/>
      <c r="AA7" s="1090">
        <v>468</v>
      </c>
      <c r="AB7" s="1090"/>
      <c r="AC7" s="1090"/>
      <c r="AD7" s="1090"/>
      <c r="AE7" s="1091"/>
      <c r="AF7" s="1092">
        <v>317</v>
      </c>
      <c r="AG7" s="1093"/>
      <c r="AH7" s="1093"/>
      <c r="AI7" s="1093"/>
      <c r="AJ7" s="1094"/>
      <c r="AK7" s="1095">
        <v>2381</v>
      </c>
      <c r="AL7" s="1096"/>
      <c r="AM7" s="1096"/>
      <c r="AN7" s="1096"/>
      <c r="AO7" s="1096"/>
      <c r="AP7" s="1096">
        <v>15263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374</v>
      </c>
      <c r="C8" s="1018"/>
      <c r="D8" s="1018"/>
      <c r="E8" s="1018"/>
      <c r="F8" s="1018"/>
      <c r="G8" s="1018"/>
      <c r="H8" s="1018"/>
      <c r="I8" s="1018"/>
      <c r="J8" s="1018"/>
      <c r="K8" s="1018"/>
      <c r="L8" s="1018"/>
      <c r="M8" s="1018"/>
      <c r="N8" s="1018"/>
      <c r="O8" s="1018"/>
      <c r="P8" s="1019"/>
      <c r="Q8" s="1025">
        <v>643</v>
      </c>
      <c r="R8" s="1026"/>
      <c r="S8" s="1026"/>
      <c r="T8" s="1026"/>
      <c r="U8" s="1026"/>
      <c r="V8" s="1026">
        <v>622</v>
      </c>
      <c r="W8" s="1026"/>
      <c r="X8" s="1026"/>
      <c r="Y8" s="1026"/>
      <c r="Z8" s="1026"/>
      <c r="AA8" s="1026">
        <v>22</v>
      </c>
      <c r="AB8" s="1026"/>
      <c r="AC8" s="1026"/>
      <c r="AD8" s="1026"/>
      <c r="AE8" s="1027"/>
      <c r="AF8" s="1022" t="s">
        <v>121</v>
      </c>
      <c r="AG8" s="1023"/>
      <c r="AH8" s="1023"/>
      <c r="AI8" s="1023"/>
      <c r="AJ8" s="1024"/>
      <c r="AK8" s="1067">
        <v>183</v>
      </c>
      <c r="AL8" s="1068"/>
      <c r="AM8" s="1068"/>
      <c r="AN8" s="1068"/>
      <c r="AO8" s="1068"/>
      <c r="AP8" s="1068">
        <v>3183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28414</v>
      </c>
      <c r="R23" s="1048"/>
      <c r="S23" s="1048"/>
      <c r="T23" s="1048"/>
      <c r="U23" s="1048"/>
      <c r="V23" s="1048">
        <v>27924</v>
      </c>
      <c r="W23" s="1048"/>
      <c r="X23" s="1048"/>
      <c r="Y23" s="1048"/>
      <c r="Z23" s="1048"/>
      <c r="AA23" s="1048">
        <v>490</v>
      </c>
      <c r="AB23" s="1048"/>
      <c r="AC23" s="1048"/>
      <c r="AD23" s="1048"/>
      <c r="AE23" s="1055"/>
      <c r="AF23" s="1056">
        <v>317</v>
      </c>
      <c r="AG23" s="1048"/>
      <c r="AH23" s="1048"/>
      <c r="AI23" s="1048"/>
      <c r="AJ23" s="1057"/>
      <c r="AK23" s="1058"/>
      <c r="AL23" s="1059"/>
      <c r="AM23" s="1059"/>
      <c r="AN23" s="1059"/>
      <c r="AO23" s="1059"/>
      <c r="AP23" s="1048">
        <v>18446</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6704</v>
      </c>
      <c r="R28" s="1038"/>
      <c r="S28" s="1038"/>
      <c r="T28" s="1038"/>
      <c r="U28" s="1038"/>
      <c r="V28" s="1038">
        <v>6683</v>
      </c>
      <c r="W28" s="1038"/>
      <c r="X28" s="1038"/>
      <c r="Y28" s="1038"/>
      <c r="Z28" s="1038"/>
      <c r="AA28" s="1038">
        <v>21</v>
      </c>
      <c r="AB28" s="1038"/>
      <c r="AC28" s="1038"/>
      <c r="AD28" s="1038"/>
      <c r="AE28" s="1039"/>
      <c r="AF28" s="1040">
        <v>21</v>
      </c>
      <c r="AG28" s="1038"/>
      <c r="AH28" s="1038"/>
      <c r="AI28" s="1038"/>
      <c r="AJ28" s="1041"/>
      <c r="AK28" s="1029">
        <v>646</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5698</v>
      </c>
      <c r="R29" s="1026"/>
      <c r="S29" s="1026"/>
      <c r="T29" s="1026"/>
      <c r="U29" s="1026"/>
      <c r="V29" s="1026">
        <v>5616</v>
      </c>
      <c r="W29" s="1026"/>
      <c r="X29" s="1026"/>
      <c r="Y29" s="1026"/>
      <c r="Z29" s="1026"/>
      <c r="AA29" s="1026">
        <v>83</v>
      </c>
      <c r="AB29" s="1026"/>
      <c r="AC29" s="1026"/>
      <c r="AD29" s="1026"/>
      <c r="AE29" s="1027"/>
      <c r="AF29" s="1022">
        <v>83</v>
      </c>
      <c r="AG29" s="1023"/>
      <c r="AH29" s="1023"/>
      <c r="AI29" s="1023"/>
      <c r="AJ29" s="1024"/>
      <c r="AK29" s="967">
        <v>988</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998</v>
      </c>
      <c r="R30" s="1026"/>
      <c r="S30" s="1026"/>
      <c r="T30" s="1026"/>
      <c r="U30" s="1026"/>
      <c r="V30" s="1026">
        <v>984</v>
      </c>
      <c r="W30" s="1026"/>
      <c r="X30" s="1026"/>
      <c r="Y30" s="1026"/>
      <c r="Z30" s="1026"/>
      <c r="AA30" s="1026">
        <v>14</v>
      </c>
      <c r="AB30" s="1026"/>
      <c r="AC30" s="1026"/>
      <c r="AD30" s="1026"/>
      <c r="AE30" s="1027"/>
      <c r="AF30" s="1022">
        <v>14</v>
      </c>
      <c r="AG30" s="1023"/>
      <c r="AH30" s="1023"/>
      <c r="AI30" s="1023"/>
      <c r="AJ30" s="1024"/>
      <c r="AK30" s="967">
        <v>312</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26</v>
      </c>
      <c r="R31" s="1026"/>
      <c r="S31" s="1026"/>
      <c r="T31" s="1026"/>
      <c r="U31" s="1026"/>
      <c r="V31" s="1026">
        <v>26</v>
      </c>
      <c r="W31" s="1026"/>
      <c r="X31" s="1026"/>
      <c r="Y31" s="1026"/>
      <c r="Z31" s="1026"/>
      <c r="AA31" s="1026">
        <v>0</v>
      </c>
      <c r="AB31" s="1026"/>
      <c r="AC31" s="1026"/>
      <c r="AD31" s="1026"/>
      <c r="AE31" s="1027"/>
      <c r="AF31" s="1022">
        <v>0</v>
      </c>
      <c r="AG31" s="1023"/>
      <c r="AH31" s="1023"/>
      <c r="AI31" s="1023"/>
      <c r="AJ31" s="1024"/>
      <c r="AK31" s="967">
        <v>4</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7740</v>
      </c>
      <c r="R32" s="1026"/>
      <c r="S32" s="1026"/>
      <c r="T32" s="1026"/>
      <c r="U32" s="1026"/>
      <c r="V32" s="1026">
        <v>10162</v>
      </c>
      <c r="W32" s="1026"/>
      <c r="X32" s="1026"/>
      <c r="Y32" s="1026"/>
      <c r="Z32" s="1026"/>
      <c r="AA32" s="1026">
        <v>-2421</v>
      </c>
      <c r="AB32" s="1026"/>
      <c r="AC32" s="1026"/>
      <c r="AD32" s="1026"/>
      <c r="AE32" s="1027"/>
      <c r="AF32" s="1022">
        <v>738</v>
      </c>
      <c r="AG32" s="1023"/>
      <c r="AH32" s="1023"/>
      <c r="AI32" s="1023"/>
      <c r="AJ32" s="1024"/>
      <c r="AK32" s="967">
        <v>593</v>
      </c>
      <c r="AL32" s="958"/>
      <c r="AM32" s="958"/>
      <c r="AN32" s="958"/>
      <c r="AO32" s="958"/>
      <c r="AP32" s="958">
        <v>13870</v>
      </c>
      <c r="AQ32" s="958"/>
      <c r="AR32" s="958"/>
      <c r="AS32" s="958"/>
      <c r="AT32" s="958"/>
      <c r="AU32" s="958">
        <v>9390</v>
      </c>
      <c r="AV32" s="958"/>
      <c r="AW32" s="958"/>
      <c r="AX32" s="958"/>
      <c r="AY32" s="958"/>
      <c r="AZ32" s="1028" t="s">
        <v>550</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1114</v>
      </c>
      <c r="R33" s="1026"/>
      <c r="S33" s="1026"/>
      <c r="T33" s="1026"/>
      <c r="U33" s="1026"/>
      <c r="V33" s="1026">
        <v>1089</v>
      </c>
      <c r="W33" s="1026"/>
      <c r="X33" s="1026"/>
      <c r="Y33" s="1026"/>
      <c r="Z33" s="1026"/>
      <c r="AA33" s="1026">
        <v>25</v>
      </c>
      <c r="AB33" s="1026"/>
      <c r="AC33" s="1026"/>
      <c r="AD33" s="1026"/>
      <c r="AE33" s="1027"/>
      <c r="AF33" s="1022">
        <v>352</v>
      </c>
      <c r="AG33" s="1023"/>
      <c r="AH33" s="1023"/>
      <c r="AI33" s="1023"/>
      <c r="AJ33" s="1024"/>
      <c r="AK33" s="967">
        <v>199</v>
      </c>
      <c r="AL33" s="958"/>
      <c r="AM33" s="958"/>
      <c r="AN33" s="958"/>
      <c r="AO33" s="958"/>
      <c r="AP33" s="958">
        <v>5186</v>
      </c>
      <c r="AQ33" s="958"/>
      <c r="AR33" s="958"/>
      <c r="AS33" s="958"/>
      <c r="AT33" s="958"/>
      <c r="AU33" s="958">
        <v>2442</v>
      </c>
      <c r="AV33" s="958"/>
      <c r="AW33" s="958"/>
      <c r="AX33" s="958"/>
      <c r="AY33" s="958"/>
      <c r="AZ33" s="1028" t="s">
        <v>550</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1258</v>
      </c>
      <c r="R34" s="1026"/>
      <c r="S34" s="1026"/>
      <c r="T34" s="1026"/>
      <c r="U34" s="1026"/>
      <c r="V34" s="1026">
        <v>1224</v>
      </c>
      <c r="W34" s="1026"/>
      <c r="X34" s="1026"/>
      <c r="Y34" s="1026"/>
      <c r="Z34" s="1026"/>
      <c r="AA34" s="1026">
        <v>35</v>
      </c>
      <c r="AB34" s="1026"/>
      <c r="AC34" s="1026"/>
      <c r="AD34" s="1026"/>
      <c r="AE34" s="1027"/>
      <c r="AF34" s="1022">
        <v>557</v>
      </c>
      <c r="AG34" s="1023"/>
      <c r="AH34" s="1023"/>
      <c r="AI34" s="1023"/>
      <c r="AJ34" s="1024"/>
      <c r="AK34" s="967">
        <v>360</v>
      </c>
      <c r="AL34" s="958"/>
      <c r="AM34" s="958"/>
      <c r="AN34" s="958"/>
      <c r="AO34" s="958"/>
      <c r="AP34" s="958">
        <v>5764</v>
      </c>
      <c r="AQ34" s="958"/>
      <c r="AR34" s="958"/>
      <c r="AS34" s="958"/>
      <c r="AT34" s="958"/>
      <c r="AU34" s="958">
        <v>2732</v>
      </c>
      <c r="AV34" s="958"/>
      <c r="AW34" s="958"/>
      <c r="AX34" s="958"/>
      <c r="AY34" s="958"/>
      <c r="AZ34" s="1028" t="s">
        <v>550</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1766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551</v>
      </c>
      <c r="C68" s="973"/>
      <c r="D68" s="973"/>
      <c r="E68" s="973"/>
      <c r="F68" s="973"/>
      <c r="G68" s="973"/>
      <c r="H68" s="973"/>
      <c r="I68" s="973"/>
      <c r="J68" s="973"/>
      <c r="K68" s="973"/>
      <c r="L68" s="973"/>
      <c r="M68" s="973"/>
      <c r="N68" s="973"/>
      <c r="O68" s="973"/>
      <c r="P68" s="974"/>
      <c r="Q68" s="975">
        <v>7064</v>
      </c>
      <c r="R68" s="969"/>
      <c r="S68" s="969"/>
      <c r="T68" s="969"/>
      <c r="U68" s="969"/>
      <c r="V68" s="969">
        <v>6858</v>
      </c>
      <c r="W68" s="969"/>
      <c r="X68" s="969"/>
      <c r="Y68" s="969"/>
      <c r="Z68" s="969"/>
      <c r="AA68" s="969">
        <v>206</v>
      </c>
      <c r="AB68" s="969"/>
      <c r="AC68" s="969"/>
      <c r="AD68" s="969"/>
      <c r="AE68" s="969"/>
      <c r="AF68" s="969">
        <v>170</v>
      </c>
      <c r="AG68" s="969"/>
      <c r="AH68" s="969"/>
      <c r="AI68" s="969"/>
      <c r="AJ68" s="969"/>
      <c r="AK68" s="969">
        <v>302</v>
      </c>
      <c r="AL68" s="969"/>
      <c r="AM68" s="969"/>
      <c r="AN68" s="969"/>
      <c r="AO68" s="969"/>
      <c r="AP68" s="969">
        <v>8430</v>
      </c>
      <c r="AQ68" s="969"/>
      <c r="AR68" s="969"/>
      <c r="AS68" s="969"/>
      <c r="AT68" s="969"/>
      <c r="AU68" s="969">
        <v>936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552</v>
      </c>
      <c r="C69" s="962"/>
      <c r="D69" s="962"/>
      <c r="E69" s="962"/>
      <c r="F69" s="962"/>
      <c r="G69" s="962"/>
      <c r="H69" s="962"/>
      <c r="I69" s="962"/>
      <c r="J69" s="962"/>
      <c r="K69" s="962"/>
      <c r="L69" s="962"/>
      <c r="M69" s="962"/>
      <c r="N69" s="962"/>
      <c r="O69" s="962"/>
      <c r="P69" s="963"/>
      <c r="Q69" s="964">
        <v>1652</v>
      </c>
      <c r="R69" s="958"/>
      <c r="S69" s="958"/>
      <c r="T69" s="958"/>
      <c r="U69" s="958"/>
      <c r="V69" s="958">
        <v>1621</v>
      </c>
      <c r="W69" s="958"/>
      <c r="X69" s="958"/>
      <c r="Y69" s="958"/>
      <c r="Z69" s="958"/>
      <c r="AA69" s="958">
        <v>31</v>
      </c>
      <c r="AB69" s="958"/>
      <c r="AC69" s="958"/>
      <c r="AD69" s="958"/>
      <c r="AE69" s="958"/>
      <c r="AF69" s="958">
        <v>10</v>
      </c>
      <c r="AG69" s="958"/>
      <c r="AH69" s="958"/>
      <c r="AI69" s="958"/>
      <c r="AJ69" s="958"/>
      <c r="AK69" s="958" t="s">
        <v>550</v>
      </c>
      <c r="AL69" s="958"/>
      <c r="AM69" s="958"/>
      <c r="AN69" s="958"/>
      <c r="AO69" s="958"/>
      <c r="AP69" s="958">
        <v>305</v>
      </c>
      <c r="AQ69" s="958"/>
      <c r="AR69" s="958"/>
      <c r="AS69" s="958"/>
      <c r="AT69" s="958"/>
      <c r="AU69" s="958">
        <v>129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553</v>
      </c>
      <c r="C70" s="962"/>
      <c r="D70" s="962"/>
      <c r="E70" s="962"/>
      <c r="F70" s="962"/>
      <c r="G70" s="962"/>
      <c r="H70" s="962"/>
      <c r="I70" s="962"/>
      <c r="J70" s="962"/>
      <c r="K70" s="962"/>
      <c r="L70" s="962"/>
      <c r="M70" s="962"/>
      <c r="N70" s="962"/>
      <c r="O70" s="962"/>
      <c r="P70" s="963"/>
      <c r="Q70" s="964">
        <v>312</v>
      </c>
      <c r="R70" s="958"/>
      <c r="S70" s="958"/>
      <c r="T70" s="958"/>
      <c r="U70" s="958"/>
      <c r="V70" s="958">
        <v>290</v>
      </c>
      <c r="W70" s="958"/>
      <c r="X70" s="958"/>
      <c r="Y70" s="958"/>
      <c r="Z70" s="958"/>
      <c r="AA70" s="958">
        <v>22</v>
      </c>
      <c r="AB70" s="958"/>
      <c r="AC70" s="958"/>
      <c r="AD70" s="958"/>
      <c r="AE70" s="958"/>
      <c r="AF70" s="958">
        <v>22</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554</v>
      </c>
      <c r="C71" s="962"/>
      <c r="D71" s="962"/>
      <c r="E71" s="962"/>
      <c r="F71" s="962"/>
      <c r="G71" s="962"/>
      <c r="H71" s="962"/>
      <c r="I71" s="962"/>
      <c r="J71" s="962"/>
      <c r="K71" s="962"/>
      <c r="L71" s="962"/>
      <c r="M71" s="962"/>
      <c r="N71" s="962"/>
      <c r="O71" s="962"/>
      <c r="P71" s="963"/>
      <c r="Q71" s="964">
        <v>322367</v>
      </c>
      <c r="R71" s="958"/>
      <c r="S71" s="958"/>
      <c r="T71" s="958"/>
      <c r="U71" s="958"/>
      <c r="V71" s="958">
        <v>314740</v>
      </c>
      <c r="W71" s="958"/>
      <c r="X71" s="958"/>
      <c r="Y71" s="958"/>
      <c r="Z71" s="958"/>
      <c r="AA71" s="958">
        <v>7627</v>
      </c>
      <c r="AB71" s="958"/>
      <c r="AC71" s="958"/>
      <c r="AD71" s="958"/>
      <c r="AE71" s="958"/>
      <c r="AF71" s="958">
        <v>5417</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293</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293</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293</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1660474</v>
      </c>
      <c r="AB110" s="876"/>
      <c r="AC110" s="876"/>
      <c r="AD110" s="876"/>
      <c r="AE110" s="877"/>
      <c r="AF110" s="878">
        <v>1658768</v>
      </c>
      <c r="AG110" s="876"/>
      <c r="AH110" s="876"/>
      <c r="AI110" s="876"/>
      <c r="AJ110" s="877"/>
      <c r="AK110" s="878">
        <v>1715915</v>
      </c>
      <c r="AL110" s="876"/>
      <c r="AM110" s="876"/>
      <c r="AN110" s="876"/>
      <c r="AO110" s="877"/>
      <c r="AP110" s="879">
        <v>15.1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18003475</v>
      </c>
      <c r="BR110" s="829"/>
      <c r="BS110" s="829"/>
      <c r="BT110" s="829"/>
      <c r="BU110" s="829"/>
      <c r="BV110" s="829">
        <v>18335437</v>
      </c>
      <c r="BW110" s="829"/>
      <c r="BX110" s="829"/>
      <c r="BY110" s="829"/>
      <c r="BZ110" s="829"/>
      <c r="CA110" s="829">
        <v>18446446</v>
      </c>
      <c r="CB110" s="829"/>
      <c r="CC110" s="829"/>
      <c r="CD110" s="829"/>
      <c r="CE110" s="829"/>
      <c r="CF110" s="853">
        <v>162.5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65047</v>
      </c>
      <c r="BR111" s="804"/>
      <c r="BS111" s="804"/>
      <c r="BT111" s="804"/>
      <c r="BU111" s="804"/>
      <c r="BV111" s="804">
        <v>47087</v>
      </c>
      <c r="BW111" s="804"/>
      <c r="BX111" s="804"/>
      <c r="BY111" s="804"/>
      <c r="BZ111" s="804"/>
      <c r="CA111" s="804">
        <v>24753</v>
      </c>
      <c r="CB111" s="804"/>
      <c r="CC111" s="804"/>
      <c r="CD111" s="804"/>
      <c r="CE111" s="804"/>
      <c r="CF111" s="862">
        <v>0.2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7393</v>
      </c>
      <c r="AB112" s="767"/>
      <c r="AC112" s="767"/>
      <c r="AD112" s="767"/>
      <c r="AE112" s="768"/>
      <c r="AF112" s="769">
        <v>17017</v>
      </c>
      <c r="AG112" s="767"/>
      <c r="AH112" s="767"/>
      <c r="AI112" s="767"/>
      <c r="AJ112" s="768"/>
      <c r="AK112" s="769">
        <v>19133</v>
      </c>
      <c r="AL112" s="767"/>
      <c r="AM112" s="767"/>
      <c r="AN112" s="767"/>
      <c r="AO112" s="768"/>
      <c r="AP112" s="811">
        <v>0.2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12592353</v>
      </c>
      <c r="BR112" s="804"/>
      <c r="BS112" s="804"/>
      <c r="BT112" s="804"/>
      <c r="BU112" s="804"/>
      <c r="BV112" s="804">
        <v>16643831</v>
      </c>
      <c r="BW112" s="804"/>
      <c r="BX112" s="804"/>
      <c r="BY112" s="804"/>
      <c r="BZ112" s="804"/>
      <c r="CA112" s="804">
        <v>14564316</v>
      </c>
      <c r="CB112" s="804"/>
      <c r="CC112" s="804"/>
      <c r="CD112" s="804"/>
      <c r="CE112" s="804"/>
      <c r="CF112" s="862">
        <v>128.30000000000001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686195</v>
      </c>
      <c r="AB113" s="906"/>
      <c r="AC113" s="906"/>
      <c r="AD113" s="906"/>
      <c r="AE113" s="907"/>
      <c r="AF113" s="908">
        <v>609136</v>
      </c>
      <c r="AG113" s="906"/>
      <c r="AH113" s="906"/>
      <c r="AI113" s="906"/>
      <c r="AJ113" s="907"/>
      <c r="AK113" s="908">
        <v>817044</v>
      </c>
      <c r="AL113" s="906"/>
      <c r="AM113" s="906"/>
      <c r="AN113" s="906"/>
      <c r="AO113" s="907"/>
      <c r="AP113" s="909">
        <v>7.2</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809337</v>
      </c>
      <c r="BR113" s="804"/>
      <c r="BS113" s="804"/>
      <c r="BT113" s="804"/>
      <c r="BU113" s="804"/>
      <c r="BV113" s="804">
        <v>999779</v>
      </c>
      <c r="BW113" s="804"/>
      <c r="BX113" s="804"/>
      <c r="BY113" s="804"/>
      <c r="BZ113" s="804"/>
      <c r="CA113" s="804">
        <v>1065119</v>
      </c>
      <c r="CB113" s="804"/>
      <c r="CC113" s="804"/>
      <c r="CD113" s="804"/>
      <c r="CE113" s="804"/>
      <c r="CF113" s="862">
        <v>9.4</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54841</v>
      </c>
      <c r="AB114" s="767"/>
      <c r="AC114" s="767"/>
      <c r="AD114" s="767"/>
      <c r="AE114" s="768"/>
      <c r="AF114" s="769">
        <v>68419</v>
      </c>
      <c r="AG114" s="767"/>
      <c r="AH114" s="767"/>
      <c r="AI114" s="767"/>
      <c r="AJ114" s="768"/>
      <c r="AK114" s="769">
        <v>55640</v>
      </c>
      <c r="AL114" s="767"/>
      <c r="AM114" s="767"/>
      <c r="AN114" s="767"/>
      <c r="AO114" s="768"/>
      <c r="AP114" s="811">
        <v>0.5</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2198872</v>
      </c>
      <c r="BR114" s="804"/>
      <c r="BS114" s="804"/>
      <c r="BT114" s="804"/>
      <c r="BU114" s="804"/>
      <c r="BV114" s="804">
        <v>2345538</v>
      </c>
      <c r="BW114" s="804"/>
      <c r="BX114" s="804"/>
      <c r="BY114" s="804"/>
      <c r="BZ114" s="804"/>
      <c r="CA114" s="804">
        <v>2465951</v>
      </c>
      <c r="CB114" s="804"/>
      <c r="CC114" s="804"/>
      <c r="CD114" s="804"/>
      <c r="CE114" s="804"/>
      <c r="CF114" s="862">
        <v>21.7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6167</v>
      </c>
      <c r="AB115" s="906"/>
      <c r="AC115" s="906"/>
      <c r="AD115" s="906"/>
      <c r="AE115" s="907"/>
      <c r="AF115" s="908">
        <v>5631</v>
      </c>
      <c r="AG115" s="906"/>
      <c r="AH115" s="906"/>
      <c r="AI115" s="906"/>
      <c r="AJ115" s="907"/>
      <c r="AK115" s="908">
        <v>2477</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933</v>
      </c>
      <c r="BR115" s="804"/>
      <c r="BS115" s="804"/>
      <c r="BT115" s="804"/>
      <c r="BU115" s="804"/>
      <c r="BV115" s="804">
        <v>933</v>
      </c>
      <c r="BW115" s="804"/>
      <c r="BX115" s="804"/>
      <c r="BY115" s="804"/>
      <c r="BZ115" s="804"/>
      <c r="CA115" s="804">
        <v>933</v>
      </c>
      <c r="CB115" s="804"/>
      <c r="CC115" s="804"/>
      <c r="CD115" s="804"/>
      <c r="CE115" s="804"/>
      <c r="CF115" s="862">
        <v>0</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v>25</v>
      </c>
      <c r="AG116" s="767"/>
      <c r="AH116" s="767"/>
      <c r="AI116" s="767"/>
      <c r="AJ116" s="768"/>
      <c r="AK116" s="769">
        <v>216</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2415070</v>
      </c>
      <c r="AB117" s="890"/>
      <c r="AC117" s="890"/>
      <c r="AD117" s="890"/>
      <c r="AE117" s="891"/>
      <c r="AF117" s="892">
        <v>2358996</v>
      </c>
      <c r="AG117" s="890"/>
      <c r="AH117" s="890"/>
      <c r="AI117" s="890"/>
      <c r="AJ117" s="891"/>
      <c r="AK117" s="892">
        <v>2610425</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293</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442</v>
      </c>
      <c r="BP119" s="865"/>
      <c r="BQ119" s="866">
        <v>33670017</v>
      </c>
      <c r="BR119" s="832"/>
      <c r="BS119" s="832"/>
      <c r="BT119" s="832"/>
      <c r="BU119" s="832"/>
      <c r="BV119" s="832">
        <v>38372605</v>
      </c>
      <c r="BW119" s="832"/>
      <c r="BX119" s="832"/>
      <c r="BY119" s="832"/>
      <c r="BZ119" s="832"/>
      <c r="CA119" s="832">
        <v>36567518</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65047</v>
      </c>
      <c r="DH119" s="751"/>
      <c r="DI119" s="751"/>
      <c r="DJ119" s="751"/>
      <c r="DK119" s="752"/>
      <c r="DL119" s="753">
        <v>47087</v>
      </c>
      <c r="DM119" s="751"/>
      <c r="DN119" s="751"/>
      <c r="DO119" s="751"/>
      <c r="DP119" s="752"/>
      <c r="DQ119" s="753">
        <v>24753</v>
      </c>
      <c r="DR119" s="751"/>
      <c r="DS119" s="751"/>
      <c r="DT119" s="751"/>
      <c r="DU119" s="752"/>
      <c r="DV119" s="835">
        <v>0.2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9202316</v>
      </c>
      <c r="BR120" s="829"/>
      <c r="BS120" s="829"/>
      <c r="BT120" s="829"/>
      <c r="BU120" s="829"/>
      <c r="BV120" s="829">
        <v>8946067</v>
      </c>
      <c r="BW120" s="829"/>
      <c r="BX120" s="829"/>
      <c r="BY120" s="829"/>
      <c r="BZ120" s="829"/>
      <c r="CA120" s="829">
        <v>7312203</v>
      </c>
      <c r="CB120" s="829"/>
      <c r="CC120" s="829"/>
      <c r="CD120" s="829"/>
      <c r="CE120" s="829"/>
      <c r="CF120" s="853">
        <v>64.400000000000006</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7671374</v>
      </c>
      <c r="DH120" s="829"/>
      <c r="DI120" s="829"/>
      <c r="DJ120" s="829"/>
      <c r="DK120" s="829"/>
      <c r="DL120" s="829">
        <v>11413272</v>
      </c>
      <c r="DM120" s="829"/>
      <c r="DN120" s="829"/>
      <c r="DO120" s="829"/>
      <c r="DP120" s="829"/>
      <c r="DQ120" s="829">
        <v>9389797</v>
      </c>
      <c r="DR120" s="829"/>
      <c r="DS120" s="829"/>
      <c r="DT120" s="829"/>
      <c r="DU120" s="829"/>
      <c r="DV120" s="830">
        <v>82.7</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467498</v>
      </c>
      <c r="BR121" s="804"/>
      <c r="BS121" s="804"/>
      <c r="BT121" s="804"/>
      <c r="BU121" s="804"/>
      <c r="BV121" s="804">
        <v>303172</v>
      </c>
      <c r="BW121" s="804"/>
      <c r="BX121" s="804"/>
      <c r="BY121" s="804"/>
      <c r="BZ121" s="804"/>
      <c r="CA121" s="804">
        <v>249591</v>
      </c>
      <c r="CB121" s="804"/>
      <c r="CC121" s="804"/>
      <c r="CD121" s="804"/>
      <c r="CE121" s="804"/>
      <c r="CF121" s="862">
        <v>2.2000000000000002</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2682846</v>
      </c>
      <c r="DH121" s="804"/>
      <c r="DI121" s="804"/>
      <c r="DJ121" s="804"/>
      <c r="DK121" s="804"/>
      <c r="DL121" s="804">
        <v>2859849</v>
      </c>
      <c r="DM121" s="804"/>
      <c r="DN121" s="804"/>
      <c r="DO121" s="804"/>
      <c r="DP121" s="804"/>
      <c r="DQ121" s="804">
        <v>2732044</v>
      </c>
      <c r="DR121" s="804"/>
      <c r="DS121" s="804"/>
      <c r="DT121" s="804"/>
      <c r="DU121" s="804"/>
      <c r="DV121" s="781">
        <v>24.1</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18075697</v>
      </c>
      <c r="BR122" s="832"/>
      <c r="BS122" s="832"/>
      <c r="BT122" s="832"/>
      <c r="BU122" s="832"/>
      <c r="BV122" s="832">
        <v>18831178</v>
      </c>
      <c r="BW122" s="832"/>
      <c r="BX122" s="832"/>
      <c r="BY122" s="832"/>
      <c r="BZ122" s="832"/>
      <c r="CA122" s="832">
        <v>18999218</v>
      </c>
      <c r="CB122" s="832"/>
      <c r="CC122" s="832"/>
      <c r="CD122" s="832"/>
      <c r="CE122" s="832"/>
      <c r="CF122" s="833">
        <v>167.4</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2238133</v>
      </c>
      <c r="DH122" s="804"/>
      <c r="DI122" s="804"/>
      <c r="DJ122" s="804"/>
      <c r="DK122" s="804"/>
      <c r="DL122" s="804">
        <v>2370710</v>
      </c>
      <c r="DM122" s="804"/>
      <c r="DN122" s="804"/>
      <c r="DO122" s="804"/>
      <c r="DP122" s="804"/>
      <c r="DQ122" s="804">
        <v>2442475</v>
      </c>
      <c r="DR122" s="804"/>
      <c r="DS122" s="804"/>
      <c r="DT122" s="804"/>
      <c r="DU122" s="804"/>
      <c r="DV122" s="781">
        <v>21.5</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450</v>
      </c>
      <c r="BP123" s="865"/>
      <c r="BQ123" s="819">
        <v>27745511</v>
      </c>
      <c r="BR123" s="820"/>
      <c r="BS123" s="820"/>
      <c r="BT123" s="820"/>
      <c r="BU123" s="820"/>
      <c r="BV123" s="820">
        <v>28080417</v>
      </c>
      <c r="BW123" s="820"/>
      <c r="BX123" s="820"/>
      <c r="BY123" s="820"/>
      <c r="BZ123" s="820"/>
      <c r="CA123" s="820">
        <v>26561012</v>
      </c>
      <c r="CB123" s="820"/>
      <c r="CC123" s="820"/>
      <c r="CD123" s="820"/>
      <c r="CE123" s="820"/>
      <c r="CF123" s="735"/>
      <c r="CG123" s="736"/>
      <c r="CH123" s="736"/>
      <c r="CI123" s="736"/>
      <c r="CJ123" s="821"/>
      <c r="CK123" s="856"/>
      <c r="CL123" s="842"/>
      <c r="CM123" s="842"/>
      <c r="CN123" s="842"/>
      <c r="CO123" s="843"/>
      <c r="CP123" s="822" t="s">
        <v>451</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53.4</v>
      </c>
      <c r="BR124" s="818"/>
      <c r="BS124" s="818"/>
      <c r="BT124" s="818"/>
      <c r="BU124" s="818"/>
      <c r="BV124" s="818">
        <v>92.8</v>
      </c>
      <c r="BW124" s="818"/>
      <c r="BX124" s="818"/>
      <c r="BY124" s="818"/>
      <c r="BZ124" s="818"/>
      <c r="CA124" s="818">
        <v>88.1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6167</v>
      </c>
      <c r="AB126" s="767"/>
      <c r="AC126" s="767"/>
      <c r="AD126" s="767"/>
      <c r="AE126" s="768"/>
      <c r="AF126" s="769">
        <v>5631</v>
      </c>
      <c r="AG126" s="767"/>
      <c r="AH126" s="767"/>
      <c r="AI126" s="767"/>
      <c r="AJ126" s="768"/>
      <c r="AK126" s="769">
        <v>2477</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40923</v>
      </c>
      <c r="AB128" s="788"/>
      <c r="AC128" s="788"/>
      <c r="AD128" s="788"/>
      <c r="AE128" s="789"/>
      <c r="AF128" s="790">
        <v>17099</v>
      </c>
      <c r="AG128" s="788"/>
      <c r="AH128" s="788"/>
      <c r="AI128" s="788"/>
      <c r="AJ128" s="789"/>
      <c r="AK128" s="790">
        <v>80311</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121</v>
      </c>
      <c r="BG128" s="774"/>
      <c r="BH128" s="774"/>
      <c r="BI128" s="774"/>
      <c r="BJ128" s="774"/>
      <c r="BK128" s="774"/>
      <c r="BL128" s="797"/>
      <c r="BM128" s="773">
        <v>12.98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v>933</v>
      </c>
      <c r="DH128" s="778"/>
      <c r="DI128" s="778"/>
      <c r="DJ128" s="778"/>
      <c r="DK128" s="778"/>
      <c r="DL128" s="778">
        <v>933</v>
      </c>
      <c r="DM128" s="778"/>
      <c r="DN128" s="778"/>
      <c r="DO128" s="778"/>
      <c r="DP128" s="778"/>
      <c r="DQ128" s="778">
        <v>933</v>
      </c>
      <c r="DR128" s="778"/>
      <c r="DS128" s="778"/>
      <c r="DT128" s="778"/>
      <c r="DU128" s="778"/>
      <c r="DV128" s="779">
        <v>0</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12337328</v>
      </c>
      <c r="AB129" s="767"/>
      <c r="AC129" s="767"/>
      <c r="AD129" s="767"/>
      <c r="AE129" s="768"/>
      <c r="AF129" s="769">
        <v>12354651</v>
      </c>
      <c r="AG129" s="767"/>
      <c r="AH129" s="767"/>
      <c r="AI129" s="767"/>
      <c r="AJ129" s="768"/>
      <c r="AK129" s="769">
        <v>12676553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121</v>
      </c>
      <c r="BG129" s="758"/>
      <c r="BH129" s="758"/>
      <c r="BI129" s="758"/>
      <c r="BJ129" s="758"/>
      <c r="BK129" s="758"/>
      <c r="BL129" s="759"/>
      <c r="BM129" s="757">
        <v>17.98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1259402</v>
      </c>
      <c r="AB130" s="767"/>
      <c r="AC130" s="767"/>
      <c r="AD130" s="767"/>
      <c r="AE130" s="768"/>
      <c r="AF130" s="769">
        <v>1273143</v>
      </c>
      <c r="AG130" s="767"/>
      <c r="AH130" s="767"/>
      <c r="AI130" s="767"/>
      <c r="AJ130" s="768"/>
      <c r="AK130" s="769">
        <v>1324406</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11077926</v>
      </c>
      <c r="AB131" s="751"/>
      <c r="AC131" s="751"/>
      <c r="AD131" s="751"/>
      <c r="AE131" s="752"/>
      <c r="AF131" s="753">
        <v>11081508</v>
      </c>
      <c r="AG131" s="751"/>
      <c r="AH131" s="751"/>
      <c r="AI131" s="751"/>
      <c r="AJ131" s="752"/>
      <c r="AK131" s="753">
        <v>11352147</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88.1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10.06275904</v>
      </c>
      <c r="AB132" s="732"/>
      <c r="AC132" s="732"/>
      <c r="AD132" s="732"/>
      <c r="AE132" s="733"/>
      <c r="AF132" s="734">
        <v>9.6444815990000006</v>
      </c>
      <c r="AG132" s="732"/>
      <c r="AH132" s="732"/>
      <c r="AI132" s="732"/>
      <c r="AJ132" s="733"/>
      <c r="AK132" s="734">
        <v>10.62096888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9.5</v>
      </c>
      <c r="AB133" s="711"/>
      <c r="AC133" s="711"/>
      <c r="AD133" s="711"/>
      <c r="AE133" s="712"/>
      <c r="AF133" s="710">
        <v>9.6</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7gBfLUUflygR0OiD5u6Bga81P8o5tS8GYxXSTA380NKRy7Pr7sba2YlDn5wtkZo7QcicvyJm9F/A8YjY2qlcg==" saltValue="969OvuiGZUh5vDArPbVV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WsukHHPgRopqEwPtahn2WUl1WWwWyurIhItcariYCbwYoUgslFqm8OzUZf+uMQIpgTqdJtOGt0BG0ev+TUVw==" saltValue="9nFweQJAd1JCVxIFet2c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3WQmqdOiaGbfI/9zqi69ysuqoptQxF3S1MN2nwMO5Wn2bDOM5eJIlYG3t5kIewLPkOYxbyGnF98/zT833p6kQ==" saltValue="lw3MnYB6Xx+iGq1nQ9GZ7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3251007</v>
      </c>
      <c r="AP9" s="262">
        <v>66298</v>
      </c>
      <c r="AQ9" s="263">
        <v>72348</v>
      </c>
      <c r="AR9" s="264">
        <v>-8.4</v>
      </c>
    </row>
    <row r="10" spans="1:46" ht="13.5" customHeight="1" x14ac:dyDescent="0.2">
      <c r="A10" s="247"/>
      <c r="AK10" s="1117" t="s">
        <v>486</v>
      </c>
      <c r="AL10" s="1118"/>
      <c r="AM10" s="1118"/>
      <c r="AN10" s="1119"/>
      <c r="AO10" s="265">
        <v>493091</v>
      </c>
      <c r="AP10" s="265">
        <v>10056</v>
      </c>
      <c r="AQ10" s="266">
        <v>6364</v>
      </c>
      <c r="AR10" s="267">
        <v>58</v>
      </c>
    </row>
    <row r="11" spans="1:46" ht="13.5" customHeight="1" x14ac:dyDescent="0.2">
      <c r="A11" s="247"/>
      <c r="AK11" s="1117" t="s">
        <v>487</v>
      </c>
      <c r="AL11" s="1118"/>
      <c r="AM11" s="1118"/>
      <c r="AN11" s="1119"/>
      <c r="AO11" s="265">
        <v>238722</v>
      </c>
      <c r="AP11" s="265">
        <v>4868</v>
      </c>
      <c r="AQ11" s="266">
        <v>1262</v>
      </c>
      <c r="AR11" s="267">
        <v>285.7</v>
      </c>
    </row>
    <row r="12" spans="1:46" ht="13.5" customHeight="1" x14ac:dyDescent="0.2">
      <c r="A12" s="247"/>
      <c r="AK12" s="1117" t="s">
        <v>488</v>
      </c>
      <c r="AL12" s="1118"/>
      <c r="AM12" s="1118"/>
      <c r="AN12" s="1119"/>
      <c r="AO12" s="265" t="s">
        <v>489</v>
      </c>
      <c r="AP12" s="265" t="s">
        <v>489</v>
      </c>
      <c r="AQ12" s="266">
        <v>10</v>
      </c>
      <c r="AR12" s="267" t="s">
        <v>489</v>
      </c>
    </row>
    <row r="13" spans="1:46" ht="13.5" customHeight="1" x14ac:dyDescent="0.2">
      <c r="A13" s="247"/>
      <c r="AK13" s="1117" t="s">
        <v>490</v>
      </c>
      <c r="AL13" s="1118"/>
      <c r="AM13" s="1118"/>
      <c r="AN13" s="1119"/>
      <c r="AO13" s="265">
        <v>224628</v>
      </c>
      <c r="AP13" s="265">
        <v>4581</v>
      </c>
      <c r="AQ13" s="266">
        <v>3257</v>
      </c>
      <c r="AR13" s="267">
        <v>40.700000000000003</v>
      </c>
    </row>
    <row r="14" spans="1:46" ht="13.5" customHeight="1" x14ac:dyDescent="0.2">
      <c r="A14" s="247"/>
      <c r="AK14" s="1117" t="s">
        <v>491</v>
      </c>
      <c r="AL14" s="1118"/>
      <c r="AM14" s="1118"/>
      <c r="AN14" s="1119"/>
      <c r="AO14" s="265">
        <v>148292</v>
      </c>
      <c r="AP14" s="265">
        <v>3024</v>
      </c>
      <c r="AQ14" s="266">
        <v>1617</v>
      </c>
      <c r="AR14" s="267">
        <v>87</v>
      </c>
    </row>
    <row r="15" spans="1:46" ht="13.5" customHeight="1" x14ac:dyDescent="0.2">
      <c r="A15" s="247"/>
      <c r="AK15" s="1120" t="s">
        <v>492</v>
      </c>
      <c r="AL15" s="1121"/>
      <c r="AM15" s="1121"/>
      <c r="AN15" s="1122"/>
      <c r="AO15" s="265">
        <v>-126654</v>
      </c>
      <c r="AP15" s="265">
        <v>-2583</v>
      </c>
      <c r="AQ15" s="266">
        <v>-3947</v>
      </c>
      <c r="AR15" s="267">
        <v>-34.6</v>
      </c>
    </row>
    <row r="16" spans="1:46" ht="13.2" x14ac:dyDescent="0.2">
      <c r="A16" s="247"/>
      <c r="AK16" s="1120" t="s">
        <v>176</v>
      </c>
      <c r="AL16" s="1121"/>
      <c r="AM16" s="1121"/>
      <c r="AN16" s="1122"/>
      <c r="AO16" s="265">
        <v>4229086</v>
      </c>
      <c r="AP16" s="265">
        <v>86245</v>
      </c>
      <c r="AQ16" s="266">
        <v>80912</v>
      </c>
      <c r="AR16" s="267">
        <v>6.6</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7.2</v>
      </c>
      <c r="AP21" s="278">
        <v>6.71</v>
      </c>
      <c r="AQ21" s="279">
        <v>0.49</v>
      </c>
      <c r="AS21" s="280"/>
      <c r="AT21" s="276"/>
    </row>
    <row r="22" spans="1:46" s="248" customFormat="1" ht="13.2" x14ac:dyDescent="0.2">
      <c r="A22" s="276"/>
      <c r="AK22" s="1123" t="s">
        <v>498</v>
      </c>
      <c r="AL22" s="1124"/>
      <c r="AM22" s="1124"/>
      <c r="AN22" s="1125"/>
      <c r="AO22" s="281">
        <v>95.6</v>
      </c>
      <c r="AP22" s="282">
        <v>98.3</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1715915</v>
      </c>
      <c r="AP32" s="291">
        <v>34993</v>
      </c>
      <c r="AQ32" s="292">
        <v>34344</v>
      </c>
      <c r="AR32" s="293">
        <v>1.9</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v>19133</v>
      </c>
      <c r="AP34" s="291">
        <v>390</v>
      </c>
      <c r="AQ34" s="292">
        <v>3</v>
      </c>
      <c r="AR34" s="293">
        <v>12900</v>
      </c>
    </row>
    <row r="35" spans="1:46" ht="27" customHeight="1" x14ac:dyDescent="0.2">
      <c r="A35" s="247"/>
      <c r="AK35" s="1107" t="s">
        <v>505</v>
      </c>
      <c r="AL35" s="1108"/>
      <c r="AM35" s="1108"/>
      <c r="AN35" s="1109"/>
      <c r="AO35" s="291">
        <v>817044</v>
      </c>
      <c r="AP35" s="291">
        <v>16662</v>
      </c>
      <c r="AQ35" s="292">
        <v>7806</v>
      </c>
      <c r="AR35" s="293">
        <v>113.5</v>
      </c>
    </row>
    <row r="36" spans="1:46" ht="27" customHeight="1" x14ac:dyDescent="0.2">
      <c r="A36" s="247"/>
      <c r="AK36" s="1107" t="s">
        <v>506</v>
      </c>
      <c r="AL36" s="1108"/>
      <c r="AM36" s="1108"/>
      <c r="AN36" s="1109"/>
      <c r="AO36" s="291">
        <v>55640</v>
      </c>
      <c r="AP36" s="291">
        <v>1135</v>
      </c>
      <c r="AQ36" s="292">
        <v>1690</v>
      </c>
      <c r="AR36" s="293">
        <v>-32.799999999999997</v>
      </c>
    </row>
    <row r="37" spans="1:46" ht="13.5" customHeight="1" x14ac:dyDescent="0.2">
      <c r="A37" s="247"/>
      <c r="AK37" s="1107" t="s">
        <v>507</v>
      </c>
      <c r="AL37" s="1108"/>
      <c r="AM37" s="1108"/>
      <c r="AN37" s="1109"/>
      <c r="AO37" s="291">
        <v>2477</v>
      </c>
      <c r="AP37" s="291">
        <v>51</v>
      </c>
      <c r="AQ37" s="292">
        <v>666</v>
      </c>
      <c r="AR37" s="293">
        <v>-92.3</v>
      </c>
    </row>
    <row r="38" spans="1:46" ht="27" customHeight="1" x14ac:dyDescent="0.2">
      <c r="A38" s="247"/>
      <c r="AK38" s="1110" t="s">
        <v>508</v>
      </c>
      <c r="AL38" s="1111"/>
      <c r="AM38" s="1111"/>
      <c r="AN38" s="1112"/>
      <c r="AO38" s="294">
        <v>216</v>
      </c>
      <c r="AP38" s="294">
        <v>4</v>
      </c>
      <c r="AQ38" s="295">
        <v>3</v>
      </c>
      <c r="AR38" s="283">
        <v>33.299999999999997</v>
      </c>
      <c r="AS38" s="290"/>
    </row>
    <row r="39" spans="1:46" ht="13.2" x14ac:dyDescent="0.2">
      <c r="A39" s="247"/>
      <c r="AK39" s="1110" t="s">
        <v>509</v>
      </c>
      <c r="AL39" s="1111"/>
      <c r="AM39" s="1111"/>
      <c r="AN39" s="1112"/>
      <c r="AO39" s="291">
        <v>-80311</v>
      </c>
      <c r="AP39" s="291">
        <v>-1638</v>
      </c>
      <c r="AQ39" s="292">
        <v>-5822</v>
      </c>
      <c r="AR39" s="293">
        <v>-71.900000000000006</v>
      </c>
      <c r="AS39" s="290"/>
    </row>
    <row r="40" spans="1:46" ht="27" customHeight="1" x14ac:dyDescent="0.2">
      <c r="A40" s="247"/>
      <c r="AK40" s="1107" t="s">
        <v>510</v>
      </c>
      <c r="AL40" s="1108"/>
      <c r="AM40" s="1108"/>
      <c r="AN40" s="1109"/>
      <c r="AO40" s="291">
        <v>-1324406</v>
      </c>
      <c r="AP40" s="291">
        <v>-27009</v>
      </c>
      <c r="AQ40" s="292">
        <v>-26710</v>
      </c>
      <c r="AR40" s="293">
        <v>1.1000000000000001</v>
      </c>
      <c r="AS40" s="290"/>
    </row>
    <row r="41" spans="1:46" ht="13.2" x14ac:dyDescent="0.2">
      <c r="A41" s="247"/>
      <c r="AK41" s="1113" t="s">
        <v>286</v>
      </c>
      <c r="AL41" s="1114"/>
      <c r="AM41" s="1114"/>
      <c r="AN41" s="1115"/>
      <c r="AO41" s="291">
        <v>1205708</v>
      </c>
      <c r="AP41" s="291">
        <v>24588</v>
      </c>
      <c r="AQ41" s="292">
        <v>11979</v>
      </c>
      <c r="AR41" s="293">
        <v>105.3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4016838</v>
      </c>
      <c r="AN51" s="313">
        <v>77776</v>
      </c>
      <c r="AO51" s="314">
        <v>4.5</v>
      </c>
      <c r="AP51" s="315">
        <v>45483</v>
      </c>
      <c r="AQ51" s="316">
        <v>-0.2</v>
      </c>
      <c r="AR51" s="317">
        <v>4.7</v>
      </c>
    </row>
    <row r="52" spans="1:44" ht="13.2" x14ac:dyDescent="0.2">
      <c r="A52" s="247"/>
      <c r="AK52" s="318"/>
      <c r="AL52" s="319" t="s">
        <v>520</v>
      </c>
      <c r="AM52" s="320">
        <v>1871043</v>
      </c>
      <c r="AN52" s="321">
        <v>36228</v>
      </c>
      <c r="AO52" s="322">
        <v>20.7</v>
      </c>
      <c r="AP52" s="323">
        <v>24241</v>
      </c>
      <c r="AQ52" s="324">
        <v>0.4</v>
      </c>
      <c r="AR52" s="325">
        <v>20.3</v>
      </c>
    </row>
    <row r="53" spans="1:44" ht="13.2" x14ac:dyDescent="0.2">
      <c r="A53" s="247"/>
      <c r="AK53" s="303" t="s">
        <v>521</v>
      </c>
      <c r="AL53" s="304"/>
      <c r="AM53" s="312">
        <v>4832372</v>
      </c>
      <c r="AN53" s="313">
        <v>94797</v>
      </c>
      <c r="AO53" s="314">
        <v>21.9</v>
      </c>
      <c r="AP53" s="315">
        <v>45945</v>
      </c>
      <c r="AQ53" s="316">
        <v>1</v>
      </c>
      <c r="AR53" s="317">
        <v>20.9</v>
      </c>
    </row>
    <row r="54" spans="1:44" ht="13.2" x14ac:dyDescent="0.2">
      <c r="A54" s="247"/>
      <c r="AK54" s="318"/>
      <c r="AL54" s="319" t="s">
        <v>520</v>
      </c>
      <c r="AM54" s="320">
        <v>1946518</v>
      </c>
      <c r="AN54" s="321">
        <v>38185</v>
      </c>
      <c r="AO54" s="322">
        <v>5.4</v>
      </c>
      <c r="AP54" s="323">
        <v>25180</v>
      </c>
      <c r="AQ54" s="324">
        <v>3.9</v>
      </c>
      <c r="AR54" s="325">
        <v>1.5</v>
      </c>
    </row>
    <row r="55" spans="1:44" ht="13.2" x14ac:dyDescent="0.2">
      <c r="A55" s="247"/>
      <c r="AK55" s="303" t="s">
        <v>522</v>
      </c>
      <c r="AL55" s="304"/>
      <c r="AM55" s="312">
        <v>4188053</v>
      </c>
      <c r="AN55" s="313">
        <v>83072</v>
      </c>
      <c r="AO55" s="314">
        <v>-12.4</v>
      </c>
      <c r="AP55" s="315">
        <v>44475</v>
      </c>
      <c r="AQ55" s="316">
        <v>-3.2</v>
      </c>
      <c r="AR55" s="317">
        <v>-9.1999999999999993</v>
      </c>
    </row>
    <row r="56" spans="1:44" ht="13.2" x14ac:dyDescent="0.2">
      <c r="A56" s="247"/>
      <c r="AK56" s="318"/>
      <c r="AL56" s="319" t="s">
        <v>520</v>
      </c>
      <c r="AM56" s="320">
        <v>1899304</v>
      </c>
      <c r="AN56" s="321">
        <v>37673</v>
      </c>
      <c r="AO56" s="322">
        <v>-1.3</v>
      </c>
      <c r="AP56" s="323">
        <v>24780</v>
      </c>
      <c r="AQ56" s="324">
        <v>-1.6</v>
      </c>
      <c r="AR56" s="325">
        <v>0.3</v>
      </c>
    </row>
    <row r="57" spans="1:44" ht="13.2" x14ac:dyDescent="0.2">
      <c r="A57" s="247"/>
      <c r="AK57" s="303" t="s">
        <v>523</v>
      </c>
      <c r="AL57" s="304"/>
      <c r="AM57" s="312">
        <v>1840487</v>
      </c>
      <c r="AN57" s="313">
        <v>37076</v>
      </c>
      <c r="AO57" s="314">
        <v>-55.4</v>
      </c>
      <c r="AP57" s="315">
        <v>45982</v>
      </c>
      <c r="AQ57" s="316">
        <v>3.4</v>
      </c>
      <c r="AR57" s="317">
        <v>-58.8</v>
      </c>
    </row>
    <row r="58" spans="1:44" ht="13.2" x14ac:dyDescent="0.2">
      <c r="A58" s="247"/>
      <c r="AK58" s="318"/>
      <c r="AL58" s="319" t="s">
        <v>520</v>
      </c>
      <c r="AM58" s="320">
        <v>722939</v>
      </c>
      <c r="AN58" s="321">
        <v>14563</v>
      </c>
      <c r="AO58" s="322">
        <v>-61.3</v>
      </c>
      <c r="AP58" s="323">
        <v>25583</v>
      </c>
      <c r="AQ58" s="324">
        <v>3.2</v>
      </c>
      <c r="AR58" s="325">
        <v>-64.5</v>
      </c>
    </row>
    <row r="59" spans="1:44" ht="13.2" x14ac:dyDescent="0.2">
      <c r="A59" s="247"/>
      <c r="AK59" s="303" t="s">
        <v>524</v>
      </c>
      <c r="AL59" s="304"/>
      <c r="AM59" s="312">
        <v>2949214</v>
      </c>
      <c r="AN59" s="313">
        <v>60144</v>
      </c>
      <c r="AO59" s="314">
        <v>62.2</v>
      </c>
      <c r="AP59" s="315">
        <v>50538</v>
      </c>
      <c r="AQ59" s="316">
        <v>9.9</v>
      </c>
      <c r="AR59" s="317">
        <v>52.3</v>
      </c>
    </row>
    <row r="60" spans="1:44" ht="13.2" x14ac:dyDescent="0.2">
      <c r="A60" s="247"/>
      <c r="AK60" s="318"/>
      <c r="AL60" s="319" t="s">
        <v>520</v>
      </c>
      <c r="AM60" s="320">
        <v>1620739</v>
      </c>
      <c r="AN60" s="321">
        <v>33052</v>
      </c>
      <c r="AO60" s="322">
        <v>127</v>
      </c>
      <c r="AP60" s="323">
        <v>29053</v>
      </c>
      <c r="AQ60" s="324">
        <v>13.6</v>
      </c>
      <c r="AR60" s="325">
        <v>113.4</v>
      </c>
    </row>
    <row r="61" spans="1:44" ht="13.2" x14ac:dyDescent="0.2">
      <c r="A61" s="247"/>
      <c r="AK61" s="303" t="s">
        <v>525</v>
      </c>
      <c r="AL61" s="326"/>
      <c r="AM61" s="312">
        <v>3565393</v>
      </c>
      <c r="AN61" s="313">
        <v>70573</v>
      </c>
      <c r="AO61" s="314">
        <v>4.2</v>
      </c>
      <c r="AP61" s="315">
        <v>46485</v>
      </c>
      <c r="AQ61" s="327">
        <v>2.2000000000000002</v>
      </c>
      <c r="AR61" s="317">
        <v>2</v>
      </c>
    </row>
    <row r="62" spans="1:44" ht="13.2" x14ac:dyDescent="0.2">
      <c r="A62" s="247"/>
      <c r="AK62" s="318"/>
      <c r="AL62" s="319" t="s">
        <v>520</v>
      </c>
      <c r="AM62" s="320">
        <v>1612109</v>
      </c>
      <c r="AN62" s="321">
        <v>31940</v>
      </c>
      <c r="AO62" s="322">
        <v>18.100000000000001</v>
      </c>
      <c r="AP62" s="323">
        <v>25767</v>
      </c>
      <c r="AQ62" s="324">
        <v>3.9</v>
      </c>
      <c r="AR62" s="325">
        <v>14.2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DzzV3k16Y0tDw7uU5a/SyYwzIahInq1wc1JK9SWfWbTSVVZO0TiCmFYvaYvoCMXq6z3TxWwfsyAs6CjNKMpmZQ==" saltValue="VHKuXeAwzbsYQyArFqoy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W3MvuR350CSYTaHVmrFVMO6/u76KeUrEx1cvkoXCGu/zY8Ufl6p3HRttn85qeEnjVtPEb6JR7b1DQV3VBnuCdA==" saltValue="YZq0HlEWNOCOcfjyeP8c9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nkjGV/TX66DYsUoQB5J4zFpHWLBTSq5hdOj1rgyZlvtvT+BgchUqUyOeYIXfF/5qLJ3Px2s/e5eGfCvnoH0tHg==" saltValue="olXlSULkWTgm8WmfN96/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31.53</v>
      </c>
      <c r="G47" s="12">
        <v>30.36</v>
      </c>
      <c r="H47" s="12">
        <v>33.18</v>
      </c>
      <c r="I47" s="12">
        <v>26.34</v>
      </c>
      <c r="J47" s="13">
        <v>13.82</v>
      </c>
    </row>
    <row r="48" spans="2:10" ht="57.75" customHeight="1" x14ac:dyDescent="0.2">
      <c r="B48" s="14"/>
      <c r="C48" s="1128" t="s">
        <v>4</v>
      </c>
      <c r="D48" s="1128"/>
      <c r="E48" s="1129"/>
      <c r="F48" s="15">
        <v>0.64</v>
      </c>
      <c r="G48" s="16">
        <v>4.04</v>
      </c>
      <c r="H48" s="16">
        <v>1.45</v>
      </c>
      <c r="I48" s="16">
        <v>0.75</v>
      </c>
      <c r="J48" s="17">
        <v>2.5</v>
      </c>
    </row>
    <row r="49" spans="2:10" ht="57.75" customHeight="1" thickBot="1" x14ac:dyDescent="0.25">
      <c r="B49" s="18"/>
      <c r="C49" s="1130" t="s">
        <v>5</v>
      </c>
      <c r="D49" s="1130"/>
      <c r="E49" s="1131"/>
      <c r="F49" s="19">
        <v>0.33</v>
      </c>
      <c r="G49" s="20">
        <v>3.75</v>
      </c>
      <c r="H49" s="20" t="s">
        <v>532</v>
      </c>
      <c r="I49" s="20" t="s">
        <v>533</v>
      </c>
      <c r="J49" s="21" t="s">
        <v>534</v>
      </c>
    </row>
    <row r="50" spans="2:10" ht="13.2" x14ac:dyDescent="0.2"/>
  </sheetData>
  <sheetProtection algorithmName="SHA-512" hashValue="Wicv201MeZv6qCQG8l3SjgCmbzUkWCkCFqRKc48uC00ByYqT+Rca70ufIZJJMoCzzk0cuBfmRyPKWb7teyFcLw==" saltValue="gr8bcUJS5RsTu4/DLBhI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B96F0F-101C-4AA3-A694-E234D9A8EC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A7501A-7C43-4516-8F3C-A1C5FF42EA33}">
  <ds:schemaRefs>
    <ds:schemaRef ds:uri="http://purl.org/dc/dcmitype/"/>
    <ds:schemaRef ds:uri="http://purl.org/dc/terms/"/>
    <ds:schemaRef ds:uri="fd32c9f7-8932-4d07-b49b-91c8a1e26893"/>
    <ds:schemaRef ds:uri="http://schemas.microsoft.com/office/2006/documentManagement/types"/>
    <ds:schemaRef ds:uri="http://schemas.microsoft.com/office/infopath/2007/PartnerControls"/>
    <ds:schemaRef ds:uri="http://purl.org/dc/elements/1.1/"/>
    <ds:schemaRef ds:uri="http://www.w3.org/XML/1998/namespace"/>
    <ds:schemaRef ds:uri="http://schemas.openxmlformats.org/package/2006/metadata/core-properties"/>
    <ds:schemaRef ds:uri="a4e28f63-7028-4a93-8047-9653a98e0e88"/>
    <ds:schemaRef ds:uri="http://schemas.microsoft.com/office/2006/metadata/properties"/>
  </ds:schemaRefs>
</ds:datastoreItem>
</file>

<file path=customXml/itemProps3.xml><?xml version="1.0" encoding="utf-8"?>
<ds:datastoreItem xmlns:ds="http://schemas.openxmlformats.org/officeDocument/2006/customXml" ds:itemID="{3A9D7D6D-6612-4B9A-8446-D559E0D657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2026-03-17T05:06:53Z</cp:lastPrinted>
  <dcterms:created xsi:type="dcterms:W3CDTF">2026-02-23T09:29:24Z</dcterms:created>
  <dcterms:modified xsi:type="dcterms:W3CDTF">2026-03-17T07:25:36Z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