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4819402\Desktop\"/>
    </mc:Choice>
  </mc:AlternateContent>
  <xr:revisionPtr revIDLastSave="0" documentId="13_ncr:1_{F2BEBC91-B5D1-4B7D-8F6A-B768E0BAEFC3}" xr6:coauthVersionLast="47" xr6:coauthVersionMax="47" xr10:uidLastSave="{00000000-0000-0000-0000-000000000000}"/>
  <workbookProtection workbookAlgorithmName="SHA-512" workbookHashValue="JcmQTqqKQWyFQJSvuTXB1wuqIqJbNtEYhGUCnTFv28JOSjVuc8eXBZZz1VZBYOr7xc6QDxoCCWA+fZN7Sw+koQ==" workbookSaltValue="GvZkiIU32CniqIhxqGEPFA==" workbookSpinCount="100000" lockStructure="1"/>
  <bookViews>
    <workbookView xWindow="-120" yWindow="-120" windowWidth="29040" windowHeight="15720" xr2:uid="{00000000-000D-0000-FFFF-FFFF00000000}"/>
  </bookViews>
  <sheets>
    <sheet name="法非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O85" i="4" s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L85" i="4" s="1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J85" i="4" s="1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AT10" i="4" s="1"/>
  <c r="U6" i="5"/>
  <c r="AL10" i="4" s="1"/>
  <c r="T6" i="5"/>
  <c r="BB8" i="4" s="1"/>
  <c r="S6" i="5"/>
  <c r="R6" i="5"/>
  <c r="Q6" i="5"/>
  <c r="W10" i="4" s="1"/>
  <c r="P6" i="5"/>
  <c r="P10" i="4" s="1"/>
  <c r="O6" i="5"/>
  <c r="I10" i="4" s="1"/>
  <c r="N6" i="5"/>
  <c r="B10" i="4" s="1"/>
  <c r="M6" i="5"/>
  <c r="L6" i="5"/>
  <c r="K6" i="5"/>
  <c r="P8" i="4" s="1"/>
  <c r="J6" i="5"/>
  <c r="I8" i="4" s="1"/>
  <c r="I6" i="5"/>
  <c r="B8" i="4" s="1"/>
  <c r="H6" i="5"/>
  <c r="B6" i="4" s="1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8" i="4"/>
  <c r="AL8" i="4"/>
  <c r="AD8" i="4"/>
  <c r="W8" i="4"/>
</calcChain>
</file>

<file path=xl/sharedStrings.xml><?xml version="1.0" encoding="utf-8"?>
<sst xmlns="http://schemas.openxmlformats.org/spreadsheetml/2006/main" count="233" uniqueCount="116">
  <si>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</si>
  <si>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</si>
  <si>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</si>
  <si>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</si>
  <si>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</si>
  <si>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2">
      <t>カンリ</t>
    </rPh>
    <rPh sb="2" eb="3">
      <t>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</si>
  <si>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</si>
  <si>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</si>
  <si>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</si>
  <si>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</si>
  <si>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</si>
  <si>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</si>
  <si>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</si>
  <si>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</si>
  <si>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</si>
  <si>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</si>
  <si>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</si>
  <si>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</si>
  <si>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</si>
  <si>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</si>
  <si>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</si>
  <si>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</si>
  <si>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</si>
  <si>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</si>
  <si>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</si>
  <si>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</si>
  <si>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</si>
  <si>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</si>
  <si>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</si>
  <si>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</si>
  <si>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</si>
  <si>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</si>
  <si>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</si>
  <si>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</si>
  <si>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</si>
  <si>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</si>
  <si>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</si>
  <si>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</si>
  <si>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</si>
  <si>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</si>
  <si>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</si>
  <si>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</si>
  <si>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</si>
  <si>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</si>
  <si>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</si>
  <si>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</si>
  <si>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</si>
  <si>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</si>
  <si>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</si>
  <si>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</si>
  <si>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</si>
  <si>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</si>
  <si>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</si>
  <si>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</si>
  <si>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</si>
  <si>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</si>
  <si>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</si>
  <si>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</si>
  <si>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</si>
  <si>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</si>
  <si>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</si>
  <si>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</si>
  <si>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</si>
  <si>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</si>
  <si>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</si>
  <si>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</si>
  <si>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</si>
  <si>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</si>
  <si>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</si>
  <si>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</si>
  <si>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</si>
  <si>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</si>
  <si>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</si>
  <si>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管理者の情報</t>
    <rPh sb="0" eb="3">
      <t>カンリシャ</t>
    </rPh>
    <rPh sb="4" eb="6">
      <t>ジョウホウ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</si>
  <si>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</si>
  <si>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</si>
  <si>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</si>
  <si>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</si>
  <si>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</si>
  <si>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</si>
  <si>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</si>
  <si>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</si>
  <si>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</si>
  <si>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</si>
  <si>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</si>
  <si>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</si>
  <si>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</si>
  <si>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</si>
  <si>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</si>
  <si>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</si>
  <si>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</si>
  <si>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</si>
  <si>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</si>
  <si>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</si>
  <si>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</si>
  <si>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</si>
  <si>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熊本県　産山村</t>
  </si>
  <si>
    <t>法非適用</t>
  </si>
  <si>
    <t>水道事業</t>
  </si>
  <si>
    <t>簡易水道事業</t>
  </si>
  <si>
    <t>D4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</si>
  <si>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</si>
  <si>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</si>
  <si>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</si>
  <si>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</si>
  <si>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</si>
  <si>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</si>
  <si>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</si>
  <si>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</si>
  <si>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</si>
  <si>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</si>
  <si>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</si>
  <si>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</si>
  <si>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①収益的収支比率：　　　　　　　　　　　　　　　　　　　　　　　令和6年度大規模改修工事の減に伴う事業費減。　　　　　　　　　　　　　④企業債残高対給水収益比率：　　　　　　　　　　　　　　　　　　　　　　　新規の高額借入等が無く計画的に償還金しているため。　　　　　　　　　　　　　　　　　　　　　⑤料金回修比率：　　　　　　　　　　　　　　　　　　　　　前年度に対し、現年度の滞納者が減ったため。　　　　　　　　　　　　　　　　　　　　　　　　⑥給水原価：前年に対し大規模な水道管破損等に支出が無かったため。　　　　　　　　　　　　　　　　　　　　　　　　　　　　　　　　　　　　⑦施設利用率：利用者の変更はあるが、前年度と増減は、ほぼない。　　　　　　　　　　　　　　　　　　　　　　　　　　　　　　　⑧有収率：昨年度と同様に配水量に対して漏水があり影響している。　　　　　　　　　　　　　　　　　原因箇所の補修等により減となっている。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1" eb="4">
      <t>シュウエキテキ</t>
    </rPh>
    <rPh sb="4" eb="6">
      <t>シュウシ</t>
    </rPh>
    <rPh sb="6" eb="8">
      <t>ヒリツ</t>
    </rPh>
    <rPh sb="32" eb="34">
      <t>レイワ</t>
    </rPh>
    <rPh sb="35" eb="37">
      <t>ネンド</t>
    </rPh>
    <rPh sb="47" eb="48">
      <t>トモナ</t>
    </rPh>
    <rPh sb="68" eb="70">
      <t>キギョウ</t>
    </rPh>
    <rPh sb="70" eb="71">
      <t>サイ</t>
    </rPh>
    <rPh sb="71" eb="73">
      <t>ザンダカ</t>
    </rPh>
    <rPh sb="73" eb="74">
      <t>タイ</t>
    </rPh>
    <rPh sb="74" eb="76">
      <t>キュウスイ</t>
    </rPh>
    <rPh sb="76" eb="78">
      <t>シュウエキ</t>
    </rPh>
    <rPh sb="78" eb="80">
      <t>ヒリツ</t>
    </rPh>
    <rPh sb="104" eb="106">
      <t>シンキ</t>
    </rPh>
    <rPh sb="107" eb="109">
      <t>コウガク</t>
    </rPh>
    <rPh sb="109" eb="111">
      <t>カリイレ</t>
    </rPh>
    <rPh sb="111" eb="112">
      <t>トウ</t>
    </rPh>
    <rPh sb="113" eb="114">
      <t>ナ</t>
    </rPh>
    <rPh sb="115" eb="118">
      <t>ケイカクテキ</t>
    </rPh>
    <rPh sb="119" eb="121">
      <t>ショウカン</t>
    </rPh>
    <rPh sb="121" eb="122">
      <t>キン</t>
    </rPh>
    <rPh sb="151" eb="153">
      <t>リョウキン</t>
    </rPh>
    <rPh sb="155" eb="157">
      <t>ヒリツ</t>
    </rPh>
    <rPh sb="179" eb="182">
      <t>ゼンネンド</t>
    </rPh>
    <rPh sb="183" eb="184">
      <t>タイ</t>
    </rPh>
    <rPh sb="186" eb="189">
      <t>ゲンネンド</t>
    </rPh>
    <rPh sb="190" eb="192">
      <t>タイノウ</t>
    </rPh>
    <rPh sb="192" eb="193">
      <t>シャ</t>
    </rPh>
    <rPh sb="194" eb="195">
      <t>ヘ</t>
    </rPh>
    <rPh sb="225" eb="229">
      <t>キュウスイゲンカ</t>
    </rPh>
    <rPh sb="230" eb="232">
      <t>ゼンネン</t>
    </rPh>
    <rPh sb="233" eb="234">
      <t>タイ</t>
    </rPh>
    <rPh sb="235" eb="238">
      <t>ダイキボ</t>
    </rPh>
    <rPh sb="239" eb="242">
      <t>スイドウカン</t>
    </rPh>
    <rPh sb="242" eb="245">
      <t>ハソントウ</t>
    </rPh>
    <rPh sb="246" eb="248">
      <t>シシュツ</t>
    </rPh>
    <rPh sb="249" eb="250">
      <t>ナ</t>
    </rPh>
    <rPh sb="293" eb="298">
      <t>シセツリヨウリツ</t>
    </rPh>
    <rPh sb="299" eb="302">
      <t>リヨウシャ</t>
    </rPh>
    <rPh sb="303" eb="305">
      <t>ヘンコウ</t>
    </rPh>
    <rPh sb="310" eb="313">
      <t>ゼンネンド</t>
    </rPh>
    <rPh sb="314" eb="316">
      <t>ゾウゲン</t>
    </rPh>
    <rPh sb="355" eb="358">
      <t>ユウシュウリツ</t>
    </rPh>
    <rPh sb="359" eb="362">
      <t>サクネンド</t>
    </rPh>
    <rPh sb="363" eb="365">
      <t>ドウヨウ</t>
    </rPh>
    <rPh sb="366" eb="368">
      <t>ハイスイ</t>
    </rPh>
    <rPh sb="368" eb="369">
      <t>リョウ</t>
    </rPh>
    <rPh sb="370" eb="371">
      <t>タイ</t>
    </rPh>
    <rPh sb="373" eb="375">
      <t>ロウスイ</t>
    </rPh>
    <rPh sb="378" eb="380">
      <t>エイキョウ</t>
    </rPh>
    <rPh sb="402" eb="404">
      <t>ゲンイン</t>
    </rPh>
    <rPh sb="404" eb="406">
      <t>カショ</t>
    </rPh>
    <rPh sb="407" eb="410">
      <t>ホシュウトウ</t>
    </rPh>
    <rPh sb="413" eb="414">
      <t>ゲン</t>
    </rPh>
    <phoneticPr fontId="4"/>
  </si>
  <si>
    <t>1経営の健全性は、前年を若干上回っている傾向。　　　　　　　　　　　　2老朽化の状況は、古い水道施設が40年以上経過した水道管もあり、対応年数と耐震等の強度不足が懸念される。今後の村全体の水道施設管理計画を検討中。</t>
    <rPh sb="1" eb="3">
      <t>ケイエイ</t>
    </rPh>
    <rPh sb="4" eb="7">
      <t>ケンゼンセイ</t>
    </rPh>
    <rPh sb="12" eb="14">
      <t>ジャッカン</t>
    </rPh>
    <rPh sb="14" eb="16">
      <t>ウワマワ</t>
    </rPh>
    <rPh sb="20" eb="22">
      <t>ケイコウ</t>
    </rPh>
    <rPh sb="36" eb="39">
      <t>ロウキュウカ</t>
    </rPh>
    <rPh sb="40" eb="42">
      <t>ジョウキョウ</t>
    </rPh>
    <rPh sb="44" eb="45">
      <t>フル</t>
    </rPh>
    <rPh sb="46" eb="48">
      <t>スイドウ</t>
    </rPh>
    <rPh sb="48" eb="50">
      <t>シセツ</t>
    </rPh>
    <rPh sb="53" eb="54">
      <t>ネン</t>
    </rPh>
    <rPh sb="54" eb="56">
      <t>イジョウ</t>
    </rPh>
    <rPh sb="56" eb="58">
      <t>ケイカ</t>
    </rPh>
    <rPh sb="60" eb="63">
      <t>スイドウカン</t>
    </rPh>
    <rPh sb="67" eb="71">
      <t>タイオウネンスウ</t>
    </rPh>
    <rPh sb="72" eb="74">
      <t>タイシン</t>
    </rPh>
    <rPh sb="74" eb="75">
      <t>トウ</t>
    </rPh>
    <rPh sb="76" eb="78">
      <t>キョウド</t>
    </rPh>
    <rPh sb="78" eb="80">
      <t>ブソク</t>
    </rPh>
    <rPh sb="81" eb="83">
      <t>ケネン</t>
    </rPh>
    <rPh sb="87" eb="89">
      <t>コンゴ</t>
    </rPh>
    <rPh sb="90" eb="93">
      <t>ムラゼンタイ</t>
    </rPh>
    <rPh sb="94" eb="98">
      <t>スイドウシセツ</t>
    </rPh>
    <rPh sb="98" eb="102">
      <t>カンリケイカク</t>
    </rPh>
    <rPh sb="103" eb="106">
      <t>ケントウチュウ</t>
    </rPh>
    <phoneticPr fontId="4"/>
  </si>
  <si>
    <t>③管路更新率：　　　　　　　　　　　　　　　　　　　　　　　　水道管の水道施設管理計画を検討中であり、計画的な改修工事費実施していないため。</t>
    <rPh sb="1" eb="3">
      <t>カンロ</t>
    </rPh>
    <rPh sb="3" eb="5">
      <t>コウシン</t>
    </rPh>
    <rPh sb="5" eb="6">
      <t>リツ</t>
    </rPh>
    <rPh sb="31" eb="34">
      <t>スイドウカン</t>
    </rPh>
    <rPh sb="35" eb="37">
      <t>スイドウ</t>
    </rPh>
    <rPh sb="37" eb="39">
      <t>シセツ</t>
    </rPh>
    <rPh sb="39" eb="41">
      <t>カンリ</t>
    </rPh>
    <rPh sb="41" eb="43">
      <t>ケイカク</t>
    </rPh>
    <rPh sb="44" eb="46">
      <t>ケントウ</t>
    </rPh>
    <rPh sb="46" eb="47">
      <t>チュウ</t>
    </rPh>
    <rPh sb="51" eb="54">
      <t>ケイカクテキ</t>
    </rPh>
    <rPh sb="55" eb="57">
      <t>カイシュウ</t>
    </rPh>
    <rPh sb="57" eb="59">
      <t>コウジ</t>
    </rPh>
    <rPh sb="59" eb="60">
      <t>ヒ</t>
    </rPh>
    <rPh sb="60" eb="62">
      <t>ジッシ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</si>
</sst>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&quot;#,##0"/>
    <numFmt numFmtId="177" formatCode="#,##0.00;&quot;△&quot;#,##0.00"/>
    <numFmt numFmtId="178" formatCode="#,##0.00;&quot;△&quot;#,##0.00;&quot;-&quot;"/>
    <numFmt numFmtId="179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2" xfId="0" applyFill="1" applyBorder="1">
      <alignment vertical="center"/>
    </xf>
    <xf numFmtId="179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76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 formatCode="#,##0.00;&quot;△&quot;#,##0.00;&quot;-&quot;">
                  <c:v>0.53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EB-4363-BEB7-FD9C69020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3072"/>
        <c:axId val="214084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0.61</c:v>
                </c:pt>
                <c:pt idx="1">
                  <c:v>0.4</c:v>
                </c:pt>
                <c:pt idx="2">
                  <c:v>0.59</c:v>
                </c:pt>
                <c:pt idx="3">
                  <c:v>0.5</c:v>
                </c:pt>
                <c:pt idx="4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EB-4363-BEB7-FD9C69020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3072"/>
        <c:axId val="214084992"/>
      </c:lineChart>
      <c:dateAx>
        <c:axId val="2140830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992"/>
        <c:crosses val="autoZero"/>
        <c:auto val="1"/>
        <c:lblOffset val="100"/>
        <c:baseTimeUnit val="years"/>
      </c:dateAx>
      <c:valAx>
        <c:axId val="214084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30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93.95</c:v>
                </c:pt>
                <c:pt idx="1">
                  <c:v>93.95</c:v>
                </c:pt>
                <c:pt idx="2">
                  <c:v>93.95</c:v>
                </c:pt>
                <c:pt idx="3">
                  <c:v>93.69</c:v>
                </c:pt>
                <c:pt idx="4">
                  <c:v>93.95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DA-474E-80B1-634144B3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21824"/>
        <c:axId val="202232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49.08</c:v>
                </c:pt>
                <c:pt idx="1">
                  <c:v>51.46</c:v>
                </c:pt>
                <c:pt idx="2">
                  <c:v>51.84</c:v>
                </c:pt>
                <c:pt idx="3">
                  <c:v>52.34</c:v>
                </c:pt>
                <c:pt idx="4">
                  <c:v>44.87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DA-474E-80B1-634144B3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21824"/>
        <c:axId val="202232192"/>
      </c:lineChart>
      <c:dateAx>
        <c:axId val="20222182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32192"/>
        <c:crosses val="autoZero"/>
        <c:auto val="1"/>
        <c:lblOffset val="100"/>
        <c:baseTimeUnit val="years"/>
      </c:dateAx>
      <c:valAx>
        <c:axId val="202232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21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64.260000000000005</c:v>
                </c:pt>
                <c:pt idx="1">
                  <c:v>63.48</c:v>
                </c:pt>
                <c:pt idx="2">
                  <c:v>60.39</c:v>
                </c:pt>
                <c:pt idx="3">
                  <c:v>58.01</c:v>
                </c:pt>
                <c:pt idx="4">
                  <c:v>59.06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C1-4451-9270-B678BBBA6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74688"/>
        <c:axId val="202276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71.27</c:v>
                </c:pt>
                <c:pt idx="1">
                  <c:v>68.58</c:v>
                </c:pt>
                <c:pt idx="2">
                  <c:v>67.94</c:v>
                </c:pt>
                <c:pt idx="3">
                  <c:v>66.900000000000006</c:v>
                </c:pt>
                <c:pt idx="4">
                  <c:v>63.63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C1-4451-9270-B678BBBA6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74688"/>
        <c:axId val="202276864"/>
      </c:lineChart>
      <c:dateAx>
        <c:axId val="2022746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76864"/>
        <c:crosses val="autoZero"/>
        <c:auto val="1"/>
        <c:lblOffset val="100"/>
        <c:baseTimeUnit val="years"/>
      </c:dateAx>
      <c:valAx>
        <c:axId val="202276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74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106.78</c:v>
                </c:pt>
                <c:pt idx="1">
                  <c:v>104.99</c:v>
                </c:pt>
                <c:pt idx="2">
                  <c:v>100.48</c:v>
                </c:pt>
                <c:pt idx="3">
                  <c:v>147.41999999999999</c:v>
                </c:pt>
                <c:pt idx="4">
                  <c:v>110.46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15-45E0-932B-7BBDCE82E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296704"/>
        <c:axId val="21829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73.22</c:v>
                </c:pt>
                <c:pt idx="1">
                  <c:v>69.05</c:v>
                </c:pt>
                <c:pt idx="2">
                  <c:v>67.02</c:v>
                </c:pt>
                <c:pt idx="3">
                  <c:v>71.319999999999993</c:v>
                </c:pt>
                <c:pt idx="4">
                  <c:v>82.68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15-45E0-932B-7BBDCE82E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296704"/>
        <c:axId val="218299776"/>
      </c:lineChart>
      <c:dateAx>
        <c:axId val="21829670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776"/>
        <c:crosses val="autoZero"/>
        <c:auto val="1"/>
        <c:lblOffset val="100"/>
        <c:baseTimeUnit val="years"/>
      </c:dateAx>
      <c:valAx>
        <c:axId val="21829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8296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92-4D5E-B323-89B4570BF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1728"/>
        <c:axId val="73243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92-4D5E-B323-89B4570BF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1728"/>
        <c:axId val="73243648"/>
      </c:lineChart>
      <c:dateAx>
        <c:axId val="7324172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3648"/>
        <c:crosses val="autoZero"/>
        <c:auto val="1"/>
        <c:lblOffset val="100"/>
        <c:baseTimeUnit val="years"/>
      </c:dateAx>
      <c:valAx>
        <c:axId val="73243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1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13-4C85-8150-02567EECE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7728"/>
        <c:axId val="73259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13-4C85-8150-02567EECE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7728"/>
        <c:axId val="73259648"/>
      </c:lineChart>
      <c:dateAx>
        <c:axId val="7325772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9648"/>
        <c:crosses val="autoZero"/>
        <c:auto val="1"/>
        <c:lblOffset val="100"/>
        <c:baseTimeUnit val="years"/>
      </c:dateAx>
      <c:valAx>
        <c:axId val="73259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7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4A-49AC-8B96-CC43BB473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9264"/>
        <c:axId val="73341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4A-49AC-8B96-CC43BB473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9264"/>
        <c:axId val="73341184"/>
      </c:lineChart>
      <c:dateAx>
        <c:axId val="733392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1184"/>
        <c:crosses val="autoZero"/>
        <c:auto val="1"/>
        <c:lblOffset val="100"/>
        <c:baseTimeUnit val="years"/>
      </c:dateAx>
      <c:valAx>
        <c:axId val="73341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9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FA-4E4F-A829-CD332A3A7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9360"/>
        <c:axId val="73361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FA-4E4F-A829-CD332A3A7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9360"/>
        <c:axId val="73361280"/>
      </c:lineChart>
      <c:dateAx>
        <c:axId val="733593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1280"/>
        <c:crosses val="autoZero"/>
        <c:auto val="1"/>
        <c:lblOffset val="100"/>
        <c:baseTimeUnit val="years"/>
      </c:dateAx>
      <c:valAx>
        <c:axId val="73361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9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668.34</c:v>
                </c:pt>
                <c:pt idx="1">
                  <c:v>646.20000000000005</c:v>
                </c:pt>
                <c:pt idx="2">
                  <c:v>572.87</c:v>
                </c:pt>
                <c:pt idx="3">
                  <c:v>561.61</c:v>
                </c:pt>
                <c:pt idx="4">
                  <c:v>574.17999999999995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6A-40E4-BA3E-35EC7D222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75104"/>
        <c:axId val="73393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1128.72</c:v>
                </c:pt>
                <c:pt idx="1">
                  <c:v>1125.25</c:v>
                </c:pt>
                <c:pt idx="2">
                  <c:v>1157.05</c:v>
                </c:pt>
                <c:pt idx="3">
                  <c:v>1228.8</c:v>
                </c:pt>
                <c:pt idx="4">
                  <c:v>585.82000000000005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6A-40E4-BA3E-35EC7D222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75104"/>
        <c:axId val="73393664"/>
      </c:lineChart>
      <c:dateAx>
        <c:axId val="7337510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93664"/>
        <c:crosses val="autoZero"/>
        <c:auto val="1"/>
        <c:lblOffset val="100"/>
        <c:baseTimeUnit val="years"/>
      </c:dateAx>
      <c:valAx>
        <c:axId val="73393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75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87.47</c:v>
                </c:pt>
                <c:pt idx="1">
                  <c:v>91.6</c:v>
                </c:pt>
                <c:pt idx="2">
                  <c:v>95.53</c:v>
                </c:pt>
                <c:pt idx="3">
                  <c:v>88.51</c:v>
                </c:pt>
                <c:pt idx="4">
                  <c:v>95.91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66-4D6B-A48B-82DE4CCBC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56896"/>
        <c:axId val="139875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41.84</c:v>
                </c:pt>
                <c:pt idx="1">
                  <c:v>41.44</c:v>
                </c:pt>
                <c:pt idx="2">
                  <c:v>37.65</c:v>
                </c:pt>
                <c:pt idx="3">
                  <c:v>37.31</c:v>
                </c:pt>
                <c:pt idx="4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66-4D6B-A48B-82DE4CCBC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6896"/>
        <c:axId val="139875456"/>
      </c:lineChart>
      <c:dateAx>
        <c:axId val="13985689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5456"/>
        <c:crosses val="autoZero"/>
        <c:auto val="1"/>
        <c:lblOffset val="100"/>
        <c:baseTimeUnit val="years"/>
      </c:dateAx>
      <c:valAx>
        <c:axId val="139875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568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131.5</c:v>
                </c:pt>
                <c:pt idx="1">
                  <c:v>127.89</c:v>
                </c:pt>
                <c:pt idx="2">
                  <c:v>145.63999999999999</c:v>
                </c:pt>
                <c:pt idx="3">
                  <c:v>158.97999999999999</c:v>
                </c:pt>
                <c:pt idx="4">
                  <c:v>146.27000000000001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79-40D6-8201-70085C5E5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9280"/>
        <c:axId val="202195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390.47</c:v>
                </c:pt>
                <c:pt idx="1">
                  <c:v>403.61</c:v>
                </c:pt>
                <c:pt idx="2">
                  <c:v>442.82</c:v>
                </c:pt>
                <c:pt idx="3">
                  <c:v>425.76</c:v>
                </c:pt>
                <c:pt idx="4">
                  <c:v>302.63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79-40D6-8201-70085C5E5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9280"/>
        <c:axId val="202195712"/>
      </c:lineChart>
      <c:dateAx>
        <c:axId val="1398892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195712"/>
        <c:crosses val="autoZero"/>
        <c:auto val="1"/>
        <c:lblOffset val="100"/>
        <c:baseTimeUnit val="years"/>
      </c:dateAx>
      <c:valAx>
        <c:axId val="202195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9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7D72534-C3D3-46FA-A84F-F8D71C5CC06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91A7400-C653-4FDB-9EFC-354BF10106F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【544.02】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E3768B1-D82E-4F96-80F0-F5E6085471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【71.10】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7EBEB09-6C4B-40F4-9CFF-232EDECA952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【44.68】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E53A18-466F-4877-9910-905F8B7B2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【261.48】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8BA8BA9-A927-48D0-BA33-39089D1B1D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145F531-B156-43F1-A992-19A833FF85F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366260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8261985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991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56807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Normal="10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</row>
    <row r="3" spans="1:78" ht="9.75" customHeight="1" x14ac:dyDescent="0.15">
      <c r="A3" s="2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</row>
    <row r="4" spans="1:78" ht="9.75" customHeight="1" x14ac:dyDescent="0.15">
      <c r="A4" s="2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6" t="str">
        <f>データ!H6</f>
        <v>熊本県　産山村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5" t="s">
        <v>1</v>
      </c>
      <c r="C7" s="45"/>
      <c r="D7" s="45"/>
      <c r="E7" s="45"/>
      <c r="F7" s="45"/>
      <c r="G7" s="45"/>
      <c r="H7" s="45"/>
      <c r="I7" s="45" t="s">
        <v>2</v>
      </c>
      <c r="J7" s="45"/>
      <c r="K7" s="45"/>
      <c r="L7" s="45"/>
      <c r="M7" s="45"/>
      <c r="N7" s="45"/>
      <c r="O7" s="45"/>
      <c r="P7" s="45" t="s">
        <v>3</v>
      </c>
      <c r="Q7" s="45"/>
      <c r="R7" s="45"/>
      <c r="S7" s="45"/>
      <c r="T7" s="45"/>
      <c r="U7" s="45"/>
      <c r="V7" s="45"/>
      <c r="W7" s="45" t="s">
        <v>4</v>
      </c>
      <c r="X7" s="45"/>
      <c r="Y7" s="45"/>
      <c r="Z7" s="45"/>
      <c r="AA7" s="45"/>
      <c r="AB7" s="45"/>
      <c r="AC7" s="45"/>
      <c r="AD7" s="45" t="s">
        <v>5</v>
      </c>
      <c r="AE7" s="45"/>
      <c r="AF7" s="45"/>
      <c r="AG7" s="45"/>
      <c r="AH7" s="45"/>
      <c r="AI7" s="45"/>
      <c r="AJ7" s="45"/>
      <c r="AK7" s="2"/>
      <c r="AL7" s="45" t="s">
        <v>6</v>
      </c>
      <c r="AM7" s="45"/>
      <c r="AN7" s="45"/>
      <c r="AO7" s="45"/>
      <c r="AP7" s="45"/>
      <c r="AQ7" s="45"/>
      <c r="AR7" s="45"/>
      <c r="AS7" s="45"/>
      <c r="AT7" s="45" t="s">
        <v>7</v>
      </c>
      <c r="AU7" s="45"/>
      <c r="AV7" s="45"/>
      <c r="AW7" s="45"/>
      <c r="AX7" s="45"/>
      <c r="AY7" s="45"/>
      <c r="AZ7" s="45"/>
      <c r="BA7" s="45"/>
      <c r="BB7" s="45" t="s">
        <v>8</v>
      </c>
      <c r="BC7" s="45"/>
      <c r="BD7" s="45"/>
      <c r="BE7" s="45"/>
      <c r="BF7" s="45"/>
      <c r="BG7" s="45"/>
      <c r="BH7" s="45"/>
      <c r="BI7" s="45"/>
      <c r="BJ7" s="3"/>
      <c r="BK7" s="3"/>
      <c r="BL7" s="67" t="s">
        <v>9</v>
      </c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9"/>
    </row>
    <row r="8" spans="1:78" ht="18.75" customHeight="1" x14ac:dyDescent="0.15">
      <c r="A8" s="2"/>
      <c r="B8" s="64" t="str">
        <f>データ!$I$6</f>
        <v>法非適用</v>
      </c>
      <c r="C8" s="64"/>
      <c r="D8" s="64"/>
      <c r="E8" s="64"/>
      <c r="F8" s="64"/>
      <c r="G8" s="64"/>
      <c r="H8" s="64"/>
      <c r="I8" s="64" t="str">
        <f>データ!$J$6</f>
        <v>水道事業</v>
      </c>
      <c r="J8" s="64"/>
      <c r="K8" s="64"/>
      <c r="L8" s="64"/>
      <c r="M8" s="64"/>
      <c r="N8" s="64"/>
      <c r="O8" s="64"/>
      <c r="P8" s="64" t="str">
        <f>データ!$K$6</f>
        <v>簡易水道事業</v>
      </c>
      <c r="Q8" s="64"/>
      <c r="R8" s="64"/>
      <c r="S8" s="64"/>
      <c r="T8" s="64"/>
      <c r="U8" s="64"/>
      <c r="V8" s="64"/>
      <c r="W8" s="64" t="str">
        <f>データ!$L$6</f>
        <v>D4</v>
      </c>
      <c r="X8" s="64"/>
      <c r="Y8" s="64"/>
      <c r="Z8" s="64"/>
      <c r="AA8" s="64"/>
      <c r="AB8" s="64"/>
      <c r="AC8" s="64"/>
      <c r="AD8" s="64" t="str">
        <f>データ!$M$6</f>
        <v>非設置</v>
      </c>
      <c r="AE8" s="64"/>
      <c r="AF8" s="64"/>
      <c r="AG8" s="64"/>
      <c r="AH8" s="64"/>
      <c r="AI8" s="64"/>
      <c r="AJ8" s="64"/>
      <c r="AK8" s="2"/>
      <c r="AL8" s="59">
        <f>データ!$R$6</f>
        <v>1361</v>
      </c>
      <c r="AM8" s="59"/>
      <c r="AN8" s="59"/>
      <c r="AO8" s="59"/>
      <c r="AP8" s="59"/>
      <c r="AQ8" s="59"/>
      <c r="AR8" s="59"/>
      <c r="AS8" s="59"/>
      <c r="AT8" s="35">
        <f>データ!$S$6</f>
        <v>60.81</v>
      </c>
      <c r="AU8" s="35"/>
      <c r="AV8" s="35"/>
      <c r="AW8" s="35"/>
      <c r="AX8" s="35"/>
      <c r="AY8" s="35"/>
      <c r="AZ8" s="35"/>
      <c r="BA8" s="35"/>
      <c r="BB8" s="35">
        <f>データ!$T$6</f>
        <v>22.38</v>
      </c>
      <c r="BC8" s="35"/>
      <c r="BD8" s="35"/>
      <c r="BE8" s="35"/>
      <c r="BF8" s="35"/>
      <c r="BG8" s="35"/>
      <c r="BH8" s="35"/>
      <c r="BI8" s="35"/>
      <c r="BJ8" s="3"/>
      <c r="BK8" s="3"/>
      <c r="BL8" s="60" t="s">
        <v>10</v>
      </c>
      <c r="BM8" s="61"/>
      <c r="BN8" s="62" t="s">
        <v>11</v>
      </c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3"/>
    </row>
    <row r="9" spans="1:78" ht="18.75" customHeight="1" x14ac:dyDescent="0.15">
      <c r="A9" s="2"/>
      <c r="B9" s="45" t="s">
        <v>12</v>
      </c>
      <c r="C9" s="45"/>
      <c r="D9" s="45"/>
      <c r="E9" s="45"/>
      <c r="F9" s="45"/>
      <c r="G9" s="45"/>
      <c r="H9" s="45"/>
      <c r="I9" s="45" t="s">
        <v>13</v>
      </c>
      <c r="J9" s="45"/>
      <c r="K9" s="45"/>
      <c r="L9" s="45"/>
      <c r="M9" s="45"/>
      <c r="N9" s="45"/>
      <c r="O9" s="45"/>
      <c r="P9" s="45" t="s">
        <v>14</v>
      </c>
      <c r="Q9" s="45"/>
      <c r="R9" s="45"/>
      <c r="S9" s="45"/>
      <c r="T9" s="45"/>
      <c r="U9" s="45"/>
      <c r="V9" s="45"/>
      <c r="W9" s="45" t="s">
        <v>15</v>
      </c>
      <c r="X9" s="45"/>
      <c r="Y9" s="45"/>
      <c r="Z9" s="45"/>
      <c r="AA9" s="45"/>
      <c r="AB9" s="45"/>
      <c r="AC9" s="45"/>
      <c r="AD9" s="2"/>
      <c r="AE9" s="2"/>
      <c r="AF9" s="2"/>
      <c r="AG9" s="2"/>
      <c r="AH9" s="3"/>
      <c r="AI9" s="2"/>
      <c r="AJ9" s="2"/>
      <c r="AK9" s="2"/>
      <c r="AL9" s="45" t="s">
        <v>16</v>
      </c>
      <c r="AM9" s="45"/>
      <c r="AN9" s="45"/>
      <c r="AO9" s="45"/>
      <c r="AP9" s="45"/>
      <c r="AQ9" s="45"/>
      <c r="AR9" s="45"/>
      <c r="AS9" s="45"/>
      <c r="AT9" s="45" t="s">
        <v>17</v>
      </c>
      <c r="AU9" s="45"/>
      <c r="AV9" s="45"/>
      <c r="AW9" s="45"/>
      <c r="AX9" s="45"/>
      <c r="AY9" s="45"/>
      <c r="AZ9" s="45"/>
      <c r="BA9" s="45"/>
      <c r="BB9" s="45" t="s">
        <v>18</v>
      </c>
      <c r="BC9" s="45"/>
      <c r="BD9" s="45"/>
      <c r="BE9" s="45"/>
      <c r="BF9" s="45"/>
      <c r="BG9" s="45"/>
      <c r="BH9" s="45"/>
      <c r="BI9" s="45"/>
      <c r="BJ9" s="3"/>
      <c r="BK9" s="3"/>
      <c r="BL9" s="46" t="s">
        <v>19</v>
      </c>
      <c r="BM9" s="47"/>
      <c r="BN9" s="48" t="s">
        <v>20</v>
      </c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9"/>
    </row>
    <row r="10" spans="1:78" ht="18.75" customHeight="1" x14ac:dyDescent="0.15">
      <c r="A10" s="2"/>
      <c r="B10" s="35" t="str">
        <f>データ!$N$6</f>
        <v>-</v>
      </c>
      <c r="C10" s="35"/>
      <c r="D10" s="35"/>
      <c r="E10" s="35"/>
      <c r="F10" s="35"/>
      <c r="G10" s="35"/>
      <c r="H10" s="35"/>
      <c r="I10" s="35" t="str">
        <f>データ!$O$6</f>
        <v>該当数値なし</v>
      </c>
      <c r="J10" s="35"/>
      <c r="K10" s="35"/>
      <c r="L10" s="35"/>
      <c r="M10" s="35"/>
      <c r="N10" s="35"/>
      <c r="O10" s="35"/>
      <c r="P10" s="35">
        <f>データ!$P$6</f>
        <v>96.3</v>
      </c>
      <c r="Q10" s="35"/>
      <c r="R10" s="35"/>
      <c r="S10" s="35"/>
      <c r="T10" s="35"/>
      <c r="U10" s="35"/>
      <c r="V10" s="35"/>
      <c r="W10" s="59">
        <f>データ!$Q$6</f>
        <v>2300</v>
      </c>
      <c r="X10" s="59"/>
      <c r="Y10" s="59"/>
      <c r="Z10" s="59"/>
      <c r="AA10" s="59"/>
      <c r="AB10" s="59"/>
      <c r="AC10" s="59"/>
      <c r="AD10" s="2"/>
      <c r="AE10" s="2"/>
      <c r="AF10" s="2"/>
      <c r="AG10" s="2"/>
      <c r="AH10" s="2"/>
      <c r="AI10" s="2"/>
      <c r="AJ10" s="2"/>
      <c r="AK10" s="2"/>
      <c r="AL10" s="59">
        <f>データ!$U$6</f>
        <v>1196</v>
      </c>
      <c r="AM10" s="59"/>
      <c r="AN10" s="59"/>
      <c r="AO10" s="59"/>
      <c r="AP10" s="59"/>
      <c r="AQ10" s="59"/>
      <c r="AR10" s="59"/>
      <c r="AS10" s="59"/>
      <c r="AT10" s="35">
        <f>データ!$V$6</f>
        <v>0.24</v>
      </c>
      <c r="AU10" s="35"/>
      <c r="AV10" s="35"/>
      <c r="AW10" s="35"/>
      <c r="AX10" s="35"/>
      <c r="AY10" s="35"/>
      <c r="AZ10" s="35"/>
      <c r="BA10" s="35"/>
      <c r="BB10" s="35">
        <f>データ!$W$6</f>
        <v>4983.33</v>
      </c>
      <c r="BC10" s="35"/>
      <c r="BD10" s="35"/>
      <c r="BE10" s="35"/>
      <c r="BF10" s="35"/>
      <c r="BG10" s="35"/>
      <c r="BH10" s="35"/>
      <c r="BI10" s="35"/>
      <c r="BJ10" s="2"/>
      <c r="BK10" s="2"/>
      <c r="BL10" s="50" t="s">
        <v>21</v>
      </c>
      <c r="BM10" s="51"/>
      <c r="BN10" s="52" t="s">
        <v>22</v>
      </c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3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4" t="s">
        <v>23</v>
      </c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</row>
    <row r="14" spans="1:78" ht="13.5" customHeight="1" x14ac:dyDescent="0.15">
      <c r="A14" s="2"/>
      <c r="B14" s="56" t="s">
        <v>24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8"/>
      <c r="BK14" s="2"/>
      <c r="BL14" s="29" t="s">
        <v>25</v>
      </c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1"/>
    </row>
    <row r="15" spans="1:78" ht="13.5" customHeight="1" x14ac:dyDescent="0.15">
      <c r="A15" s="2"/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4"/>
      <c r="BK15" s="2"/>
      <c r="BL15" s="32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4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36" t="s">
        <v>113</v>
      </c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8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36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8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36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8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36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8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36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8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36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8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36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8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36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8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36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8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36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8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36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8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36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8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36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8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36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8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36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8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36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8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36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8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36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8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36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8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36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8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36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8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36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8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36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8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36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8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36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8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36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8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36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8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36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8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9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1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29" t="s">
        <v>26</v>
      </c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1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32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4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36" t="s">
        <v>115</v>
      </c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8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36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8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36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8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36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8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36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8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36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8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36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8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36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8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36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8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36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8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36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8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36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8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36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8"/>
    </row>
    <row r="60" spans="1:78" ht="13.5" customHeight="1" x14ac:dyDescent="0.15">
      <c r="A60" s="2"/>
      <c r="B60" s="42" t="s">
        <v>27</v>
      </c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4"/>
      <c r="BK60" s="2"/>
      <c r="BL60" s="36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8"/>
    </row>
    <row r="61" spans="1:78" ht="13.5" customHeight="1" x14ac:dyDescent="0.15">
      <c r="A61" s="2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4"/>
      <c r="BK61" s="2"/>
      <c r="BL61" s="36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8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36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8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9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1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29" t="s">
        <v>28</v>
      </c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1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32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4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36" t="s">
        <v>114</v>
      </c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8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36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8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36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8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36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8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36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8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36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8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36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8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36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8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36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8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36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8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36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8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36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8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36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8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36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8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36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8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36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8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9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1"/>
    </row>
    <row r="83" spans="1:78" x14ac:dyDescent="0.15">
      <c r="C83" s="12"/>
    </row>
    <row r="84" spans="1:78" hidden="1" x14ac:dyDescent="0.15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15">
      <c r="B85" s="13"/>
      <c r="C85" s="13"/>
      <c r="D85" s="13"/>
      <c r="E85" s="13" t="str">
        <f>データ!AH6</f>
        <v>【85.29】</v>
      </c>
      <c r="F85" s="13" t="s">
        <v>41</v>
      </c>
      <c r="G85" s="13" t="s">
        <v>41</v>
      </c>
      <c r="H85" s="13" t="str">
        <f>データ!BO6</f>
        <v>【544.02】</v>
      </c>
      <c r="I85" s="13" t="str">
        <f>データ!BZ6</f>
        <v>【55.67】</v>
      </c>
      <c r="J85" s="13" t="str">
        <f>データ!CK6</f>
        <v>【261.48】</v>
      </c>
      <c r="K85" s="13" t="str">
        <f>データ!CV6</f>
        <v>【44.68】</v>
      </c>
      <c r="L85" s="13" t="str">
        <f>データ!DG6</f>
        <v>【71.10】</v>
      </c>
      <c r="M85" s="13" t="s">
        <v>42</v>
      </c>
      <c r="N85" s="13" t="s">
        <v>42</v>
      </c>
      <c r="O85" s="13" t="str">
        <f>データ!EN6</f>
        <v>【0.18】</v>
      </c>
    </row>
  </sheetData>
  <sheetProtection algorithmName="SHA-512" hashValue="qo46z0LKM/+b5QHo48aJGsJnYWVvc5ZCR/aumFOqnl2kMIQSk3a9QirXLAilNuGG5VPQdp9Ph/y+pa+aQAcE+g==" saltValue="YiBa9Ofd0CLpzt+LW9QroA==" spinCount="100000" sheet="1" objects="1" scenarios="1" formatCells="0" formatColumns="0" formatRows="0"/>
  <mergeCells count="48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L9:AS9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L64:BZ65"/>
    <mergeCell ref="AT10:BA10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43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15">
      <c r="A2" s="15" t="s">
        <v>44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15">
      <c r="A3" s="15" t="s">
        <v>45</v>
      </c>
      <c r="B3" s="16" t="s">
        <v>46</v>
      </c>
      <c r="C3" s="16" t="s">
        <v>47</v>
      </c>
      <c r="D3" s="16" t="s">
        <v>48</v>
      </c>
      <c r="E3" s="16" t="s">
        <v>49</v>
      </c>
      <c r="F3" s="16" t="s">
        <v>50</v>
      </c>
      <c r="G3" s="16" t="s">
        <v>51</v>
      </c>
      <c r="H3" s="71" t="s">
        <v>52</v>
      </c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3"/>
      <c r="X3" s="77" t="s">
        <v>53</v>
      </c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 t="s">
        <v>54</v>
      </c>
      <c r="DI3" s="70"/>
      <c r="DJ3" s="70"/>
      <c r="DK3" s="70"/>
      <c r="DL3" s="70"/>
      <c r="DM3" s="70"/>
      <c r="DN3" s="70"/>
      <c r="DO3" s="70"/>
      <c r="DP3" s="70"/>
      <c r="DQ3" s="70"/>
      <c r="DR3" s="70"/>
      <c r="DS3" s="70"/>
      <c r="DT3" s="70"/>
      <c r="DU3" s="70"/>
      <c r="DV3" s="70"/>
      <c r="DW3" s="70"/>
      <c r="DX3" s="70"/>
      <c r="DY3" s="70"/>
      <c r="DZ3" s="70"/>
      <c r="EA3" s="70"/>
      <c r="EB3" s="70"/>
      <c r="EC3" s="70"/>
      <c r="ED3" s="70"/>
      <c r="EE3" s="70"/>
      <c r="EF3" s="70"/>
      <c r="EG3" s="70"/>
      <c r="EH3" s="70"/>
      <c r="EI3" s="70"/>
      <c r="EJ3" s="70"/>
      <c r="EK3" s="70"/>
      <c r="EL3" s="70"/>
      <c r="EM3" s="70"/>
      <c r="EN3" s="70"/>
    </row>
    <row r="4" spans="1:144" x14ac:dyDescent="0.15">
      <c r="A4" s="15" t="s">
        <v>55</v>
      </c>
      <c r="B4" s="17"/>
      <c r="C4" s="17"/>
      <c r="D4" s="17"/>
      <c r="E4" s="17"/>
      <c r="F4" s="17"/>
      <c r="G4" s="17"/>
      <c r="H4" s="74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6"/>
      <c r="X4" s="70" t="s">
        <v>56</v>
      </c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 t="s">
        <v>57</v>
      </c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 t="s">
        <v>58</v>
      </c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 t="s">
        <v>59</v>
      </c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 t="s">
        <v>60</v>
      </c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 t="s">
        <v>61</v>
      </c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 t="s">
        <v>62</v>
      </c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 t="s">
        <v>63</v>
      </c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 t="s">
        <v>64</v>
      </c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 t="s">
        <v>65</v>
      </c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 t="s">
        <v>66</v>
      </c>
      <c r="EE4" s="70"/>
      <c r="EF4" s="70"/>
      <c r="EG4" s="70"/>
      <c r="EH4" s="70"/>
      <c r="EI4" s="70"/>
      <c r="EJ4" s="70"/>
      <c r="EK4" s="70"/>
      <c r="EL4" s="70"/>
      <c r="EM4" s="70"/>
      <c r="EN4" s="70"/>
    </row>
    <row r="5" spans="1:144" x14ac:dyDescent="0.15">
      <c r="A5" s="15" t="s">
        <v>67</v>
      </c>
      <c r="B5" s="18"/>
      <c r="C5" s="18"/>
      <c r="D5" s="18"/>
      <c r="E5" s="18"/>
      <c r="F5" s="18"/>
      <c r="G5" s="18"/>
      <c r="H5" s="19" t="s">
        <v>68</v>
      </c>
      <c r="I5" s="19" t="s">
        <v>69</v>
      </c>
      <c r="J5" s="19" t="s">
        <v>70</v>
      </c>
      <c r="K5" s="19" t="s">
        <v>71</v>
      </c>
      <c r="L5" s="19" t="s">
        <v>72</v>
      </c>
      <c r="M5" s="19" t="s">
        <v>73</v>
      </c>
      <c r="N5" s="19" t="s">
        <v>74</v>
      </c>
      <c r="O5" s="19" t="s">
        <v>75</v>
      </c>
      <c r="P5" s="19" t="s">
        <v>76</v>
      </c>
      <c r="Q5" s="19" t="s">
        <v>77</v>
      </c>
      <c r="R5" s="19" t="s">
        <v>78</v>
      </c>
      <c r="S5" s="19" t="s">
        <v>79</v>
      </c>
      <c r="T5" s="19" t="s">
        <v>80</v>
      </c>
      <c r="U5" s="19" t="s">
        <v>81</v>
      </c>
      <c r="V5" s="19" t="s">
        <v>82</v>
      </c>
      <c r="W5" s="19" t="s">
        <v>83</v>
      </c>
      <c r="X5" s="19" t="s">
        <v>84</v>
      </c>
      <c r="Y5" s="19" t="s">
        <v>85</v>
      </c>
      <c r="Z5" s="19" t="s">
        <v>86</v>
      </c>
      <c r="AA5" s="19" t="s">
        <v>87</v>
      </c>
      <c r="AB5" s="19" t="s">
        <v>88</v>
      </c>
      <c r="AC5" s="19" t="s">
        <v>89</v>
      </c>
      <c r="AD5" s="19" t="s">
        <v>90</v>
      </c>
      <c r="AE5" s="19" t="s">
        <v>91</v>
      </c>
      <c r="AF5" s="19" t="s">
        <v>92</v>
      </c>
      <c r="AG5" s="19" t="s">
        <v>93</v>
      </c>
      <c r="AH5" s="19" t="s">
        <v>29</v>
      </c>
      <c r="AI5" s="19" t="s">
        <v>84</v>
      </c>
      <c r="AJ5" s="19" t="s">
        <v>85</v>
      </c>
      <c r="AK5" s="19" t="s">
        <v>86</v>
      </c>
      <c r="AL5" s="19" t="s">
        <v>87</v>
      </c>
      <c r="AM5" s="19" t="s">
        <v>88</v>
      </c>
      <c r="AN5" s="19" t="s">
        <v>89</v>
      </c>
      <c r="AO5" s="19" t="s">
        <v>90</v>
      </c>
      <c r="AP5" s="19" t="s">
        <v>91</v>
      </c>
      <c r="AQ5" s="19" t="s">
        <v>92</v>
      </c>
      <c r="AR5" s="19" t="s">
        <v>93</v>
      </c>
      <c r="AS5" s="19" t="s">
        <v>94</v>
      </c>
      <c r="AT5" s="19" t="s">
        <v>84</v>
      </c>
      <c r="AU5" s="19" t="s">
        <v>85</v>
      </c>
      <c r="AV5" s="19" t="s">
        <v>86</v>
      </c>
      <c r="AW5" s="19" t="s">
        <v>87</v>
      </c>
      <c r="AX5" s="19" t="s">
        <v>88</v>
      </c>
      <c r="AY5" s="19" t="s">
        <v>89</v>
      </c>
      <c r="AZ5" s="19" t="s">
        <v>90</v>
      </c>
      <c r="BA5" s="19" t="s">
        <v>91</v>
      </c>
      <c r="BB5" s="19" t="s">
        <v>92</v>
      </c>
      <c r="BC5" s="19" t="s">
        <v>93</v>
      </c>
      <c r="BD5" s="19" t="s">
        <v>94</v>
      </c>
      <c r="BE5" s="19" t="s">
        <v>84</v>
      </c>
      <c r="BF5" s="19" t="s">
        <v>85</v>
      </c>
      <c r="BG5" s="19" t="s">
        <v>86</v>
      </c>
      <c r="BH5" s="19" t="s">
        <v>87</v>
      </c>
      <c r="BI5" s="19" t="s">
        <v>88</v>
      </c>
      <c r="BJ5" s="19" t="s">
        <v>89</v>
      </c>
      <c r="BK5" s="19" t="s">
        <v>90</v>
      </c>
      <c r="BL5" s="19" t="s">
        <v>91</v>
      </c>
      <c r="BM5" s="19" t="s">
        <v>92</v>
      </c>
      <c r="BN5" s="19" t="s">
        <v>93</v>
      </c>
      <c r="BO5" s="19" t="s">
        <v>94</v>
      </c>
      <c r="BP5" s="19" t="s">
        <v>84</v>
      </c>
      <c r="BQ5" s="19" t="s">
        <v>85</v>
      </c>
      <c r="BR5" s="19" t="s">
        <v>86</v>
      </c>
      <c r="BS5" s="19" t="s">
        <v>87</v>
      </c>
      <c r="BT5" s="19" t="s">
        <v>88</v>
      </c>
      <c r="BU5" s="19" t="s">
        <v>89</v>
      </c>
      <c r="BV5" s="19" t="s">
        <v>90</v>
      </c>
      <c r="BW5" s="19" t="s">
        <v>91</v>
      </c>
      <c r="BX5" s="19" t="s">
        <v>92</v>
      </c>
      <c r="BY5" s="19" t="s">
        <v>93</v>
      </c>
      <c r="BZ5" s="19" t="s">
        <v>94</v>
      </c>
      <c r="CA5" s="19" t="s">
        <v>84</v>
      </c>
      <c r="CB5" s="19" t="s">
        <v>85</v>
      </c>
      <c r="CC5" s="19" t="s">
        <v>86</v>
      </c>
      <c r="CD5" s="19" t="s">
        <v>87</v>
      </c>
      <c r="CE5" s="19" t="s">
        <v>88</v>
      </c>
      <c r="CF5" s="19" t="s">
        <v>89</v>
      </c>
      <c r="CG5" s="19" t="s">
        <v>90</v>
      </c>
      <c r="CH5" s="19" t="s">
        <v>91</v>
      </c>
      <c r="CI5" s="19" t="s">
        <v>92</v>
      </c>
      <c r="CJ5" s="19" t="s">
        <v>93</v>
      </c>
      <c r="CK5" s="19" t="s">
        <v>94</v>
      </c>
      <c r="CL5" s="19" t="s">
        <v>84</v>
      </c>
      <c r="CM5" s="19" t="s">
        <v>85</v>
      </c>
      <c r="CN5" s="19" t="s">
        <v>86</v>
      </c>
      <c r="CO5" s="19" t="s">
        <v>87</v>
      </c>
      <c r="CP5" s="19" t="s">
        <v>88</v>
      </c>
      <c r="CQ5" s="19" t="s">
        <v>89</v>
      </c>
      <c r="CR5" s="19" t="s">
        <v>90</v>
      </c>
      <c r="CS5" s="19" t="s">
        <v>91</v>
      </c>
      <c r="CT5" s="19" t="s">
        <v>92</v>
      </c>
      <c r="CU5" s="19" t="s">
        <v>93</v>
      </c>
      <c r="CV5" s="19" t="s">
        <v>94</v>
      </c>
      <c r="CW5" s="19" t="s">
        <v>84</v>
      </c>
      <c r="CX5" s="19" t="s">
        <v>85</v>
      </c>
      <c r="CY5" s="19" t="s">
        <v>86</v>
      </c>
      <c r="CZ5" s="19" t="s">
        <v>87</v>
      </c>
      <c r="DA5" s="19" t="s">
        <v>88</v>
      </c>
      <c r="DB5" s="19" t="s">
        <v>89</v>
      </c>
      <c r="DC5" s="19" t="s">
        <v>90</v>
      </c>
      <c r="DD5" s="19" t="s">
        <v>91</v>
      </c>
      <c r="DE5" s="19" t="s">
        <v>92</v>
      </c>
      <c r="DF5" s="19" t="s">
        <v>93</v>
      </c>
      <c r="DG5" s="19" t="s">
        <v>94</v>
      </c>
      <c r="DH5" s="19" t="s">
        <v>84</v>
      </c>
      <c r="DI5" s="19" t="s">
        <v>85</v>
      </c>
      <c r="DJ5" s="19" t="s">
        <v>86</v>
      </c>
      <c r="DK5" s="19" t="s">
        <v>87</v>
      </c>
      <c r="DL5" s="19" t="s">
        <v>88</v>
      </c>
      <c r="DM5" s="19" t="s">
        <v>89</v>
      </c>
      <c r="DN5" s="19" t="s">
        <v>90</v>
      </c>
      <c r="DO5" s="19" t="s">
        <v>91</v>
      </c>
      <c r="DP5" s="19" t="s">
        <v>92</v>
      </c>
      <c r="DQ5" s="19" t="s">
        <v>93</v>
      </c>
      <c r="DR5" s="19" t="s">
        <v>94</v>
      </c>
      <c r="DS5" s="19" t="s">
        <v>84</v>
      </c>
      <c r="DT5" s="19" t="s">
        <v>85</v>
      </c>
      <c r="DU5" s="19" t="s">
        <v>86</v>
      </c>
      <c r="DV5" s="19" t="s">
        <v>87</v>
      </c>
      <c r="DW5" s="19" t="s">
        <v>88</v>
      </c>
      <c r="DX5" s="19" t="s">
        <v>89</v>
      </c>
      <c r="DY5" s="19" t="s">
        <v>90</v>
      </c>
      <c r="DZ5" s="19" t="s">
        <v>91</v>
      </c>
      <c r="EA5" s="19" t="s">
        <v>92</v>
      </c>
      <c r="EB5" s="19" t="s">
        <v>93</v>
      </c>
      <c r="EC5" s="19" t="s">
        <v>94</v>
      </c>
      <c r="ED5" s="19" t="s">
        <v>84</v>
      </c>
      <c r="EE5" s="19" t="s">
        <v>85</v>
      </c>
      <c r="EF5" s="19" t="s">
        <v>86</v>
      </c>
      <c r="EG5" s="19" t="s">
        <v>87</v>
      </c>
      <c r="EH5" s="19" t="s">
        <v>88</v>
      </c>
      <c r="EI5" s="19" t="s">
        <v>89</v>
      </c>
      <c r="EJ5" s="19" t="s">
        <v>90</v>
      </c>
      <c r="EK5" s="19" t="s">
        <v>91</v>
      </c>
      <c r="EL5" s="19" t="s">
        <v>92</v>
      </c>
      <c r="EM5" s="19" t="s">
        <v>93</v>
      </c>
      <c r="EN5" s="19" t="s">
        <v>94</v>
      </c>
    </row>
    <row r="6" spans="1:144" s="23" customFormat="1" x14ac:dyDescent="0.15">
      <c r="A6" s="15" t="s">
        <v>95</v>
      </c>
      <c r="B6" s="20">
        <f>B7</f>
        <v>2024</v>
      </c>
      <c r="C6" s="20">
        <f t="shared" ref="C6:W6" si="3">C7</f>
        <v>434256</v>
      </c>
      <c r="D6" s="20">
        <f t="shared" si="3"/>
        <v>47</v>
      </c>
      <c r="E6" s="20">
        <f t="shared" si="3"/>
        <v>1</v>
      </c>
      <c r="F6" s="20">
        <f t="shared" si="3"/>
        <v>0</v>
      </c>
      <c r="G6" s="20">
        <f t="shared" si="3"/>
        <v>0</v>
      </c>
      <c r="H6" s="20" t="str">
        <f t="shared" si="3"/>
        <v>熊本県　産山村</v>
      </c>
      <c r="I6" s="20" t="str">
        <f t="shared" si="3"/>
        <v>法非適用</v>
      </c>
      <c r="J6" s="20" t="str">
        <f t="shared" si="3"/>
        <v>水道事業</v>
      </c>
      <c r="K6" s="20" t="str">
        <f t="shared" si="3"/>
        <v>簡易水道事業</v>
      </c>
      <c r="L6" s="20" t="str">
        <f t="shared" si="3"/>
        <v>D4</v>
      </c>
      <c r="M6" s="20" t="str">
        <f t="shared" si="3"/>
        <v>非設置</v>
      </c>
      <c r="N6" s="21" t="str">
        <f t="shared" si="3"/>
        <v>-</v>
      </c>
      <c r="O6" s="21" t="str">
        <f t="shared" si="3"/>
        <v>該当数値なし</v>
      </c>
      <c r="P6" s="21">
        <f t="shared" si="3"/>
        <v>96.3</v>
      </c>
      <c r="Q6" s="21">
        <f t="shared" si="3"/>
        <v>2300</v>
      </c>
      <c r="R6" s="21">
        <f t="shared" si="3"/>
        <v>1361</v>
      </c>
      <c r="S6" s="21">
        <f t="shared" si="3"/>
        <v>60.81</v>
      </c>
      <c r="T6" s="21">
        <f t="shared" si="3"/>
        <v>22.38</v>
      </c>
      <c r="U6" s="21">
        <f t="shared" si="3"/>
        <v>1196</v>
      </c>
      <c r="V6" s="21">
        <f t="shared" si="3"/>
        <v>0.24</v>
      </c>
      <c r="W6" s="21">
        <f t="shared" si="3"/>
        <v>4983.33</v>
      </c>
      <c r="X6" s="22">
        <f>IF(X7="",NA(),X7)</f>
        <v>106.78</v>
      </c>
      <c r="Y6" s="22">
        <f t="shared" ref="Y6:AG6" si="4">IF(Y7="",NA(),Y7)</f>
        <v>104.99</v>
      </c>
      <c r="Z6" s="22">
        <f t="shared" si="4"/>
        <v>100.48</v>
      </c>
      <c r="AA6" s="22">
        <f t="shared" si="4"/>
        <v>147.41999999999999</v>
      </c>
      <c r="AB6" s="22">
        <f t="shared" si="4"/>
        <v>110.46</v>
      </c>
      <c r="AC6" s="22">
        <f t="shared" si="4"/>
        <v>73.22</v>
      </c>
      <c r="AD6" s="22">
        <f t="shared" si="4"/>
        <v>69.05</v>
      </c>
      <c r="AE6" s="22">
        <f t="shared" si="4"/>
        <v>67.02</v>
      </c>
      <c r="AF6" s="22">
        <f t="shared" si="4"/>
        <v>71.319999999999993</v>
      </c>
      <c r="AG6" s="22">
        <f t="shared" si="4"/>
        <v>82.68</v>
      </c>
      <c r="AH6" s="21" t="str">
        <f>IF(AH7="","",IF(AH7="-","【-】","【"&amp;SUBSTITUTE(TEXT(AH7,"#,##0.00"),"-","△")&amp;"】"))</f>
        <v>【85.29】</v>
      </c>
      <c r="AI6" s="21" t="e">
        <f>IF(AI7="",NA(),AI7)</f>
        <v>#N/A</v>
      </c>
      <c r="AJ6" s="21" t="e">
        <f t="shared" ref="AJ6:AR6" si="5">IF(AJ7="",NA(),AJ7)</f>
        <v>#N/A</v>
      </c>
      <c r="AK6" s="21" t="e">
        <f t="shared" si="5"/>
        <v>#N/A</v>
      </c>
      <c r="AL6" s="21" t="e">
        <f t="shared" si="5"/>
        <v>#N/A</v>
      </c>
      <c r="AM6" s="21" t="e">
        <f t="shared" si="5"/>
        <v>#N/A</v>
      </c>
      <c r="AN6" s="21" t="e">
        <f t="shared" si="5"/>
        <v>#N/A</v>
      </c>
      <c r="AO6" s="21" t="e">
        <f t="shared" si="5"/>
        <v>#N/A</v>
      </c>
      <c r="AP6" s="21" t="e">
        <f t="shared" si="5"/>
        <v>#N/A</v>
      </c>
      <c r="AQ6" s="21" t="e">
        <f t="shared" si="5"/>
        <v>#N/A</v>
      </c>
      <c r="AR6" s="21" t="e">
        <f t="shared" si="5"/>
        <v>#N/A</v>
      </c>
      <c r="AS6" s="21" t="str">
        <f>IF(AS7="","",IF(AS7="-","【-】","【"&amp;SUBSTITUTE(TEXT(AS7,"#,##0.00"),"-","△")&amp;"】"))</f>
        <v/>
      </c>
      <c r="AT6" s="21" t="e">
        <f>IF(AT7="",NA(),AT7)</f>
        <v>#N/A</v>
      </c>
      <c r="AU6" s="21" t="e">
        <f t="shared" ref="AU6:BC6" si="6">IF(AU7="",NA(),AU7)</f>
        <v>#N/A</v>
      </c>
      <c r="AV6" s="21" t="e">
        <f t="shared" si="6"/>
        <v>#N/A</v>
      </c>
      <c r="AW6" s="21" t="e">
        <f t="shared" si="6"/>
        <v>#N/A</v>
      </c>
      <c r="AX6" s="21" t="e">
        <f t="shared" si="6"/>
        <v>#N/A</v>
      </c>
      <c r="AY6" s="21" t="e">
        <f t="shared" si="6"/>
        <v>#N/A</v>
      </c>
      <c r="AZ6" s="21" t="e">
        <f t="shared" si="6"/>
        <v>#N/A</v>
      </c>
      <c r="BA6" s="21" t="e">
        <f t="shared" si="6"/>
        <v>#N/A</v>
      </c>
      <c r="BB6" s="21" t="e">
        <f t="shared" si="6"/>
        <v>#N/A</v>
      </c>
      <c r="BC6" s="21" t="e">
        <f t="shared" si="6"/>
        <v>#N/A</v>
      </c>
      <c r="BD6" s="21" t="str">
        <f>IF(BD7="","",IF(BD7="-","【-】","【"&amp;SUBSTITUTE(TEXT(BD7,"#,##0.00"),"-","△")&amp;"】"))</f>
        <v/>
      </c>
      <c r="BE6" s="22">
        <f>IF(BE7="",NA(),BE7)</f>
        <v>668.34</v>
      </c>
      <c r="BF6" s="22">
        <f t="shared" ref="BF6:BN6" si="7">IF(BF7="",NA(),BF7)</f>
        <v>646.20000000000005</v>
      </c>
      <c r="BG6" s="22">
        <f t="shared" si="7"/>
        <v>572.87</v>
      </c>
      <c r="BH6" s="22">
        <f t="shared" si="7"/>
        <v>561.61</v>
      </c>
      <c r="BI6" s="22">
        <f t="shared" si="7"/>
        <v>574.17999999999995</v>
      </c>
      <c r="BJ6" s="22">
        <f t="shared" si="7"/>
        <v>1128.72</v>
      </c>
      <c r="BK6" s="22">
        <f t="shared" si="7"/>
        <v>1125.25</v>
      </c>
      <c r="BL6" s="22">
        <f t="shared" si="7"/>
        <v>1157.05</v>
      </c>
      <c r="BM6" s="22">
        <f t="shared" si="7"/>
        <v>1228.8</v>
      </c>
      <c r="BN6" s="22">
        <f t="shared" si="7"/>
        <v>585.82000000000005</v>
      </c>
      <c r="BO6" s="21" t="str">
        <f>IF(BO7="","",IF(BO7="-","【-】","【"&amp;SUBSTITUTE(TEXT(BO7,"#,##0.00"),"-","△")&amp;"】"))</f>
        <v>【544.02】</v>
      </c>
      <c r="BP6" s="22">
        <f>IF(BP7="",NA(),BP7)</f>
        <v>87.47</v>
      </c>
      <c r="BQ6" s="22">
        <f t="shared" ref="BQ6:BY6" si="8">IF(BQ7="",NA(),BQ7)</f>
        <v>91.6</v>
      </c>
      <c r="BR6" s="22">
        <f t="shared" si="8"/>
        <v>95.53</v>
      </c>
      <c r="BS6" s="22">
        <f t="shared" si="8"/>
        <v>88.51</v>
      </c>
      <c r="BT6" s="22">
        <f t="shared" si="8"/>
        <v>95.91</v>
      </c>
      <c r="BU6" s="22">
        <f t="shared" si="8"/>
        <v>41.84</v>
      </c>
      <c r="BV6" s="22">
        <f t="shared" si="8"/>
        <v>41.44</v>
      </c>
      <c r="BW6" s="22">
        <f t="shared" si="8"/>
        <v>37.65</v>
      </c>
      <c r="BX6" s="22">
        <f t="shared" si="8"/>
        <v>37.31</v>
      </c>
      <c r="BY6" s="22">
        <f t="shared" si="8"/>
        <v>50.3</v>
      </c>
      <c r="BZ6" s="21" t="str">
        <f>IF(BZ7="","",IF(BZ7="-","【-】","【"&amp;SUBSTITUTE(TEXT(BZ7,"#,##0.00"),"-","△")&amp;"】"))</f>
        <v>【55.67】</v>
      </c>
      <c r="CA6" s="22">
        <f>IF(CA7="",NA(),CA7)</f>
        <v>131.5</v>
      </c>
      <c r="CB6" s="22">
        <f t="shared" ref="CB6:CJ6" si="9">IF(CB7="",NA(),CB7)</f>
        <v>127.89</v>
      </c>
      <c r="CC6" s="22">
        <f t="shared" si="9"/>
        <v>145.63999999999999</v>
      </c>
      <c r="CD6" s="22">
        <f t="shared" si="9"/>
        <v>158.97999999999999</v>
      </c>
      <c r="CE6" s="22">
        <f t="shared" si="9"/>
        <v>146.27000000000001</v>
      </c>
      <c r="CF6" s="22">
        <f t="shared" si="9"/>
        <v>390.47</v>
      </c>
      <c r="CG6" s="22">
        <f t="shared" si="9"/>
        <v>403.61</v>
      </c>
      <c r="CH6" s="22">
        <f t="shared" si="9"/>
        <v>442.82</v>
      </c>
      <c r="CI6" s="22">
        <f t="shared" si="9"/>
        <v>425.76</v>
      </c>
      <c r="CJ6" s="22">
        <f t="shared" si="9"/>
        <v>302.63</v>
      </c>
      <c r="CK6" s="21" t="str">
        <f>IF(CK7="","",IF(CK7="-","【-】","【"&amp;SUBSTITUTE(TEXT(CK7,"#,##0.00"),"-","△")&amp;"】"))</f>
        <v>【261.48】</v>
      </c>
      <c r="CL6" s="22">
        <f>IF(CL7="",NA(),CL7)</f>
        <v>93.95</v>
      </c>
      <c r="CM6" s="22">
        <f t="shared" ref="CM6:CU6" si="10">IF(CM7="",NA(),CM7)</f>
        <v>93.95</v>
      </c>
      <c r="CN6" s="22">
        <f t="shared" si="10"/>
        <v>93.95</v>
      </c>
      <c r="CO6" s="22">
        <f t="shared" si="10"/>
        <v>93.69</v>
      </c>
      <c r="CP6" s="22">
        <f t="shared" si="10"/>
        <v>93.95</v>
      </c>
      <c r="CQ6" s="22">
        <f t="shared" si="10"/>
        <v>49.08</v>
      </c>
      <c r="CR6" s="22">
        <f t="shared" si="10"/>
        <v>51.46</v>
      </c>
      <c r="CS6" s="22">
        <f t="shared" si="10"/>
        <v>51.84</v>
      </c>
      <c r="CT6" s="22">
        <f t="shared" si="10"/>
        <v>52.34</v>
      </c>
      <c r="CU6" s="22">
        <f t="shared" si="10"/>
        <v>44.87</v>
      </c>
      <c r="CV6" s="21" t="str">
        <f>IF(CV7="","",IF(CV7="-","【-】","【"&amp;SUBSTITUTE(TEXT(CV7,"#,##0.00"),"-","△")&amp;"】"))</f>
        <v>【44.68】</v>
      </c>
      <c r="CW6" s="22">
        <f>IF(CW7="",NA(),CW7)</f>
        <v>64.260000000000005</v>
      </c>
      <c r="CX6" s="22">
        <f t="shared" ref="CX6:DF6" si="11">IF(CX7="",NA(),CX7)</f>
        <v>63.48</v>
      </c>
      <c r="CY6" s="22">
        <f t="shared" si="11"/>
        <v>60.39</v>
      </c>
      <c r="CZ6" s="22">
        <f t="shared" si="11"/>
        <v>58.01</v>
      </c>
      <c r="DA6" s="22">
        <f t="shared" si="11"/>
        <v>59.06</v>
      </c>
      <c r="DB6" s="22">
        <f t="shared" si="11"/>
        <v>71.27</v>
      </c>
      <c r="DC6" s="22">
        <f t="shared" si="11"/>
        <v>68.58</v>
      </c>
      <c r="DD6" s="22">
        <f t="shared" si="11"/>
        <v>67.94</v>
      </c>
      <c r="DE6" s="22">
        <f t="shared" si="11"/>
        <v>66.900000000000006</v>
      </c>
      <c r="DF6" s="22">
        <f t="shared" si="11"/>
        <v>63.63</v>
      </c>
      <c r="DG6" s="21" t="str">
        <f>IF(DG7="","",IF(DG7="-","【-】","【"&amp;SUBSTITUTE(TEXT(DG7,"#,##0.00"),"-","△")&amp;"】"))</f>
        <v>【71.10】</v>
      </c>
      <c r="DH6" s="21" t="e">
        <f>IF(DH7="",NA(),DH7)</f>
        <v>#N/A</v>
      </c>
      <c r="DI6" s="21" t="e">
        <f t="shared" ref="DI6:DQ6" si="12">IF(DI7="",NA(),DI7)</f>
        <v>#N/A</v>
      </c>
      <c r="DJ6" s="21" t="e">
        <f t="shared" si="12"/>
        <v>#N/A</v>
      </c>
      <c r="DK6" s="21" t="e">
        <f t="shared" si="12"/>
        <v>#N/A</v>
      </c>
      <c r="DL6" s="21" t="e">
        <f t="shared" si="12"/>
        <v>#N/A</v>
      </c>
      <c r="DM6" s="21" t="e">
        <f t="shared" si="12"/>
        <v>#N/A</v>
      </c>
      <c r="DN6" s="21" t="e">
        <f t="shared" si="12"/>
        <v>#N/A</v>
      </c>
      <c r="DO6" s="21" t="e">
        <f t="shared" si="12"/>
        <v>#N/A</v>
      </c>
      <c r="DP6" s="21" t="e">
        <f t="shared" si="12"/>
        <v>#N/A</v>
      </c>
      <c r="DQ6" s="21" t="e">
        <f t="shared" si="12"/>
        <v>#N/A</v>
      </c>
      <c r="DR6" s="21" t="str">
        <f>IF(DR7="","",IF(DR7="-","【-】","【"&amp;SUBSTITUTE(TEXT(DR7,"#,##0.00"),"-","△")&amp;"】"))</f>
        <v/>
      </c>
      <c r="DS6" s="21" t="e">
        <f>IF(DS7="",NA(),DS7)</f>
        <v>#N/A</v>
      </c>
      <c r="DT6" s="21" t="e">
        <f t="shared" ref="DT6:EB6" si="13">IF(DT7="",NA(),DT7)</f>
        <v>#N/A</v>
      </c>
      <c r="DU6" s="21" t="e">
        <f t="shared" si="13"/>
        <v>#N/A</v>
      </c>
      <c r="DV6" s="21" t="e">
        <f t="shared" si="13"/>
        <v>#N/A</v>
      </c>
      <c r="DW6" s="21" t="e">
        <f t="shared" si="13"/>
        <v>#N/A</v>
      </c>
      <c r="DX6" s="21" t="e">
        <f t="shared" si="13"/>
        <v>#N/A</v>
      </c>
      <c r="DY6" s="21" t="e">
        <f t="shared" si="13"/>
        <v>#N/A</v>
      </c>
      <c r="DZ6" s="21" t="e">
        <f t="shared" si="13"/>
        <v>#N/A</v>
      </c>
      <c r="EA6" s="21" t="e">
        <f t="shared" si="13"/>
        <v>#N/A</v>
      </c>
      <c r="EB6" s="21" t="e">
        <f t="shared" si="13"/>
        <v>#N/A</v>
      </c>
      <c r="EC6" s="21" t="str">
        <f>IF(EC7="","",IF(EC7="-","【-】","【"&amp;SUBSTITUTE(TEXT(EC7,"#,##0.00"),"-","△")&amp;"】"))</f>
        <v/>
      </c>
      <c r="ED6" s="22">
        <f>IF(ED7="",NA(),ED7)</f>
        <v>0.53</v>
      </c>
      <c r="EE6" s="21">
        <f t="shared" ref="EE6:EM6" si="14">IF(EE7="",NA(),EE7)</f>
        <v>0</v>
      </c>
      <c r="EF6" s="21">
        <f t="shared" si="14"/>
        <v>0</v>
      </c>
      <c r="EG6" s="21">
        <f t="shared" si="14"/>
        <v>0</v>
      </c>
      <c r="EH6" s="21">
        <f t="shared" si="14"/>
        <v>0</v>
      </c>
      <c r="EI6" s="22">
        <f t="shared" si="14"/>
        <v>0.61</v>
      </c>
      <c r="EJ6" s="22">
        <f t="shared" si="14"/>
        <v>0.4</v>
      </c>
      <c r="EK6" s="22">
        <f t="shared" si="14"/>
        <v>0.59</v>
      </c>
      <c r="EL6" s="22">
        <f t="shared" si="14"/>
        <v>0.5</v>
      </c>
      <c r="EM6" s="22">
        <f t="shared" si="14"/>
        <v>0.04</v>
      </c>
      <c r="EN6" s="21" t="str">
        <f>IF(EN7="","",IF(EN7="-","【-】","【"&amp;SUBSTITUTE(TEXT(EN7,"#,##0.00"),"-","△")&amp;"】"))</f>
        <v>【0.18】</v>
      </c>
    </row>
    <row r="7" spans="1:144" s="23" customFormat="1" x14ac:dyDescent="0.15">
      <c r="A7" s="15"/>
      <c r="B7" s="24">
        <v>2024</v>
      </c>
      <c r="C7" s="24">
        <v>434256</v>
      </c>
      <c r="D7" s="24">
        <v>47</v>
      </c>
      <c r="E7" s="24">
        <v>1</v>
      </c>
      <c r="F7" s="24">
        <v>0</v>
      </c>
      <c r="G7" s="24">
        <v>0</v>
      </c>
      <c r="H7" s="24" t="s">
        <v>96</v>
      </c>
      <c r="I7" s="24" t="s">
        <v>97</v>
      </c>
      <c r="J7" s="24" t="s">
        <v>98</v>
      </c>
      <c r="K7" s="24" t="s">
        <v>99</v>
      </c>
      <c r="L7" s="24" t="s">
        <v>100</v>
      </c>
      <c r="M7" s="24" t="s">
        <v>101</v>
      </c>
      <c r="N7" s="25" t="s">
        <v>102</v>
      </c>
      <c r="O7" s="25" t="s">
        <v>103</v>
      </c>
      <c r="P7" s="25">
        <v>96.3</v>
      </c>
      <c r="Q7" s="25">
        <v>2300</v>
      </c>
      <c r="R7" s="25">
        <v>1361</v>
      </c>
      <c r="S7" s="25">
        <v>60.81</v>
      </c>
      <c r="T7" s="25">
        <v>22.38</v>
      </c>
      <c r="U7" s="25">
        <v>1196</v>
      </c>
      <c r="V7" s="25">
        <v>0.24</v>
      </c>
      <c r="W7" s="25">
        <v>4983.33</v>
      </c>
      <c r="X7" s="25">
        <v>106.78</v>
      </c>
      <c r="Y7" s="25">
        <v>104.99</v>
      </c>
      <c r="Z7" s="25">
        <v>100.48</v>
      </c>
      <c r="AA7" s="25">
        <v>147.41999999999999</v>
      </c>
      <c r="AB7" s="25">
        <v>110.46</v>
      </c>
      <c r="AC7" s="25">
        <v>73.22</v>
      </c>
      <c r="AD7" s="25">
        <v>69.05</v>
      </c>
      <c r="AE7" s="25">
        <v>67.02</v>
      </c>
      <c r="AF7" s="25">
        <v>71.319999999999993</v>
      </c>
      <c r="AG7" s="25">
        <v>82.68</v>
      </c>
      <c r="AH7" s="25">
        <v>85.29</v>
      </c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>
        <v>668.34</v>
      </c>
      <c r="BF7" s="25">
        <v>646.20000000000005</v>
      </c>
      <c r="BG7" s="25">
        <v>572.87</v>
      </c>
      <c r="BH7" s="25">
        <v>561.61</v>
      </c>
      <c r="BI7" s="25">
        <v>574.17999999999995</v>
      </c>
      <c r="BJ7" s="25">
        <v>1128.72</v>
      </c>
      <c r="BK7" s="25">
        <v>1125.25</v>
      </c>
      <c r="BL7" s="25">
        <v>1157.05</v>
      </c>
      <c r="BM7" s="25">
        <v>1228.8</v>
      </c>
      <c r="BN7" s="25">
        <v>585.82000000000005</v>
      </c>
      <c r="BO7" s="25">
        <v>544.02</v>
      </c>
      <c r="BP7" s="25">
        <v>87.47</v>
      </c>
      <c r="BQ7" s="25">
        <v>91.6</v>
      </c>
      <c r="BR7" s="25">
        <v>95.53</v>
      </c>
      <c r="BS7" s="25">
        <v>88.51</v>
      </c>
      <c r="BT7" s="25">
        <v>95.91</v>
      </c>
      <c r="BU7" s="25">
        <v>41.84</v>
      </c>
      <c r="BV7" s="25">
        <v>41.44</v>
      </c>
      <c r="BW7" s="25">
        <v>37.65</v>
      </c>
      <c r="BX7" s="25">
        <v>37.31</v>
      </c>
      <c r="BY7" s="25">
        <v>50.3</v>
      </c>
      <c r="BZ7" s="25">
        <v>55.67</v>
      </c>
      <c r="CA7" s="25">
        <v>131.5</v>
      </c>
      <c r="CB7" s="25">
        <v>127.89</v>
      </c>
      <c r="CC7" s="25">
        <v>145.63999999999999</v>
      </c>
      <c r="CD7" s="25">
        <v>158.97999999999999</v>
      </c>
      <c r="CE7" s="25">
        <v>146.27000000000001</v>
      </c>
      <c r="CF7" s="25">
        <v>390.47</v>
      </c>
      <c r="CG7" s="25">
        <v>403.61</v>
      </c>
      <c r="CH7" s="25">
        <v>442.82</v>
      </c>
      <c r="CI7" s="25">
        <v>425.76</v>
      </c>
      <c r="CJ7" s="25">
        <v>302.63</v>
      </c>
      <c r="CK7" s="25">
        <v>261.48</v>
      </c>
      <c r="CL7" s="25">
        <v>93.95</v>
      </c>
      <c r="CM7" s="25">
        <v>93.95</v>
      </c>
      <c r="CN7" s="25">
        <v>93.95</v>
      </c>
      <c r="CO7" s="25">
        <v>93.69</v>
      </c>
      <c r="CP7" s="25">
        <v>93.95</v>
      </c>
      <c r="CQ7" s="25">
        <v>49.08</v>
      </c>
      <c r="CR7" s="25">
        <v>51.46</v>
      </c>
      <c r="CS7" s="25">
        <v>51.84</v>
      </c>
      <c r="CT7" s="25">
        <v>52.34</v>
      </c>
      <c r="CU7" s="25">
        <v>44.87</v>
      </c>
      <c r="CV7" s="25">
        <v>44.68</v>
      </c>
      <c r="CW7" s="25">
        <v>64.260000000000005</v>
      </c>
      <c r="CX7" s="25">
        <v>63.48</v>
      </c>
      <c r="CY7" s="25">
        <v>60.39</v>
      </c>
      <c r="CZ7" s="25">
        <v>58.01</v>
      </c>
      <c r="DA7" s="25">
        <v>59.06</v>
      </c>
      <c r="DB7" s="25">
        <v>71.27</v>
      </c>
      <c r="DC7" s="25">
        <v>68.58</v>
      </c>
      <c r="DD7" s="25">
        <v>67.94</v>
      </c>
      <c r="DE7" s="25">
        <v>66.900000000000006</v>
      </c>
      <c r="DF7" s="25">
        <v>63.63</v>
      </c>
      <c r="DG7" s="25">
        <v>71.099999999999994</v>
      </c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>
        <v>0.53</v>
      </c>
      <c r="EE7" s="25">
        <v>0</v>
      </c>
      <c r="EF7" s="25">
        <v>0</v>
      </c>
      <c r="EG7" s="25">
        <v>0</v>
      </c>
      <c r="EH7" s="25">
        <v>0</v>
      </c>
      <c r="EI7" s="25">
        <v>0.61</v>
      </c>
      <c r="EJ7" s="25">
        <v>0.4</v>
      </c>
      <c r="EK7" s="25">
        <v>0.59</v>
      </c>
      <c r="EL7" s="25">
        <v>0.5</v>
      </c>
      <c r="EM7" s="25">
        <v>0.04</v>
      </c>
      <c r="EN7" s="25">
        <v>0.18</v>
      </c>
    </row>
    <row r="8" spans="1:144" x14ac:dyDescent="0.15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</row>
    <row r="9" spans="1:144" x14ac:dyDescent="0.15">
      <c r="A9" s="27"/>
      <c r="B9" s="27" t="s">
        <v>104</v>
      </c>
      <c r="C9" s="27" t="s">
        <v>105</v>
      </c>
      <c r="D9" s="27" t="s">
        <v>106</v>
      </c>
      <c r="E9" s="27" t="s">
        <v>107</v>
      </c>
      <c r="F9" s="27" t="s">
        <v>108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15">
      <c r="A10" s="27" t="s">
        <v>46</v>
      </c>
      <c r="B10" s="28">
        <f>DATEVALUE($B7-B11&amp;"/1/"&amp;B12)</f>
        <v>37257</v>
      </c>
      <c r="C10" s="28">
        <f t="shared" ref="C10:F10" si="15">DATEVALUE($B7-C11&amp;"/1/"&amp;C12)</f>
        <v>37622</v>
      </c>
      <c r="D10" s="28">
        <f t="shared" si="15"/>
        <v>37987</v>
      </c>
      <c r="E10" s="28">
        <f t="shared" si="15"/>
        <v>38353</v>
      </c>
      <c r="F10" s="28">
        <f t="shared" si="15"/>
        <v>38718</v>
      </c>
    </row>
    <row r="11" spans="1:144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109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110</v>
      </c>
    </row>
    <row r="13" spans="1:144" x14ac:dyDescent="0.15">
      <c r="B13" t="s">
        <v>111</v>
      </c>
      <c r="C13" t="s">
        <v>111</v>
      </c>
      <c r="D13" t="s">
        <v>111</v>
      </c>
      <c r="E13" t="s">
        <v>111</v>
      </c>
      <c r="F13" t="s">
        <v>111</v>
      </c>
      <c r="G13" t="s">
        <v>112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4819402</cp:lastModifiedBy>
  <cp:lastPrinted>2026-01-21T00:31:33Z</cp:lastPrinted>
  <dcterms:created xsi:type="dcterms:W3CDTF">2025-12-12T09:26:12Z</dcterms:created>
  <dcterms:modified xsi:type="dcterms:W3CDTF">2026-02-05T07:23:47Z</dcterms:modified>
  <cp:category/>
</cp:coreProperties>
</file>