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3 小国町\"/>
    </mc:Choice>
  </mc:AlternateContent>
  <xr:revisionPtr revIDLastSave="0" documentId="13_ncr:1_{92E173A6-13CC-44A6-A04A-E7FF1F4A5CDD}" xr6:coauthVersionLast="47" xr6:coauthVersionMax="47" xr10:uidLastSave="{00000000-0000-0000-0000-000000000000}"/>
  <workbookProtection workbookAlgorithmName="SHA-512" workbookHashValue="ljA/zJNegQ3qBfq7IBy4C1gYLf25ER+pojTBuLbrohWcuWaBTNSiPYToTkSHamqwEhyYQ5PgZR400BMh09iGgQ==" workbookSaltValue="XnR4Sp3G83vmxyBWLvywI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Q6" i="5"/>
  <c r="P6" i="5"/>
  <c r="P10" i="4" s="1"/>
  <c r="O6" i="5"/>
  <c r="I10" i="4" s="1"/>
  <c r="N6" i="5"/>
  <c r="B10" i="4" s="1"/>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F85" i="4"/>
  <c r="E85" i="4"/>
  <c r="AL10" i="4"/>
  <c r="AD10" i="4"/>
  <c r="W10" i="4"/>
  <c r="BB8" i="4"/>
  <c r="AT8" i="4"/>
  <c r="AL8" i="4"/>
  <c r="AD8" i="4"/>
  <c r="W8" i="4"/>
  <c r="P8" i="4"/>
  <c r="I8" i="4"/>
  <c r="B8" i="4"/>
</calcChain>
</file>

<file path=xl/sharedStrings.xml><?xml version="1.0" encoding="utf-8"?>
<sst xmlns="http://schemas.openxmlformats.org/spreadsheetml/2006/main" count="326" uniqueCount="114">
  <si>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</si>
  <si>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</si>
  <si>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</si>
  <si>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</si>
  <si>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</si>
  <si>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</si>
  <si>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</si>
  <si>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</si>
  <si>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</si>
  <si>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</si>
  <si>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</si>
  <si>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</si>
  <si>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</si>
  <si>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</si>
  <si>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</si>
  <si>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</si>
  <si>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</si>
  <si>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</si>
  <si>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</si>
  <si>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</si>
  <si>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</si>
  <si>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</si>
  <si>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</si>
  <si>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</si>
  <si>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</si>
  <si>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</si>
  <si>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</si>
  <si>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</si>
  <si>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</si>
  <si>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</si>
  <si>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</si>
  <si>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</si>
  <si>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</si>
  <si>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</si>
  <si>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</si>
  <si>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</si>
  <si>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</si>
  <si>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</si>
  <si>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</si>
  <si>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</si>
  <si>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</si>
  <si>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</si>
  <si>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</si>
  <si>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</si>
  <si>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①有形固定資産減価償却費は全国及び類似団体平均値を大きく下回っており、老朽化は進んでいない。今後の老朽化に備え、計画的な投資を検討する。
②管渠老朽化率は、該当数値なし。
③管渠改善率は、該当数値なし。
浄化槽及び付属機器について、不具合が生じた場合に修繕・更新を行っている。</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</si>
  <si>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</si>
  <si>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</si>
  <si>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</si>
  <si>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</si>
  <si>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</si>
  <si>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</si>
  <si>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</si>
  <si>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</si>
  <si>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</si>
  <si>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</si>
  <si>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</si>
  <si>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</si>
  <si>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</si>
  <si>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</si>
  <si>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</si>
  <si>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</si>
  <si>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</si>
  <si>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</si>
  <si>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</si>
  <si>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</si>
  <si>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</si>
  <si>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</si>
  <si>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</si>
  <si>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</si>
  <si>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</si>
  <si>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</si>
  <si>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</si>
  <si>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</si>
  <si>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</si>
  <si>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</si>
  <si>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</si>
  <si>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</si>
  <si>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</si>
  <si>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</si>
  <si>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</si>
  <si>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</si>
  <si>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</si>
  <si>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</si>
  <si>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</si>
  <si>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</si>
  <si>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</si>
  <si>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</si>
  <si>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</si>
  <si>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</si>
  <si>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</si>
  <si>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</si>
  <si>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</si>
  <si>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</si>
  <si>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</si>
  <si>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</si>
  <si>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</si>
  <si>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</si>
  <si>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</si>
  <si>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熊本県　小国町</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</si>
  <si>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</si>
  <si>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</si>
  <si>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</si>
  <si>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</si>
  <si>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</si>
  <si>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</si>
  <si>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</si>
  <si>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</si>
  <si>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</si>
  <si>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</si>
  <si>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</si>
  <si>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</si>
  <si>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</si>
  <si>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小国町において人口減少及び高齢化は深刻な問題であり、今後人口減少等による減収の一方で、施設の経年劣化による修繕や更新等による経費・投資の増加が懸念される。現状、黒字であるものの使用料収入以外の収入によって、事業を行っているため、今後の運営方針の検討や経営改善に向けた取組が重要である。</t>
  </si>
  <si>
    <t>①経常収支比率は、109.70%であり全国及び類似団体平均値を上回っているが、使用料収入以外の収入に依存している状況であるため、今後とも経営改善に努める必要がある。
②累積欠損金比率は、該当数値なし。
③流動比率は、174.66％であり全国及び類似団体平均値を上回っている。
④企業債残高対事業規模比率は、全国及び類似団体平均値を大きく下回っている。当初の設備投資において発行した企業債を返済している状況であり、当面は企業債を発行する計画はない。
⑤経費回収率は、全国及び類似団体平均値を僅かに上回っているが、100％を大きく下回っているため使用料収入以外の収入に依存している状況である。今後経営改善に努めていく必要がある。
⑥汚水処理原価は、全国及び類似団体平均値を僅かに上回っている。今後も汚水処理費の削減等に努めていきたい。
⑦施設利用率は、今後接続件数が増加すれば、利用率も向上すると思われるが、各戸整備の浄化槽であり、各世帯人数も減少してきており、施設利用率の向上は難しいと考えている。
⑧水洗化率は、各戸に浄化槽を整備しているため、早急に100％となるよう接続勧奨をしていく。</t>
    <rPh sb="168" eb="170">
      <t>シタマワ</t>
    </rPh>
    <rPh sb="244" eb="245">
      <t>ワズ</t>
    </rPh>
    <rPh sb="247" eb="249">
      <t>ウワマワ</t>
    </rPh>
    <rPh sb="322" eb="324">
      <t>ゼンコク</t>
    </rPh>
    <rPh sb="324" eb="325">
      <t>オヨ</t>
    </rPh>
    <rPh sb="326" eb="328">
      <t>ルイジ</t>
    </rPh>
    <rPh sb="328" eb="330">
      <t>ダンタイ</t>
    </rPh>
    <rPh sb="330" eb="332">
      <t>ヘイキン</t>
    </rPh>
    <rPh sb="332" eb="333">
      <t>チ</t>
    </rPh>
    <rPh sb="334" eb="335">
      <t>ワズ</t>
    </rPh>
    <rPh sb="337" eb="339">
      <t>ウワマワ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</si>
</sst>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46-487B-A5FD-EEF036186D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D46-487B-A5FD-EEF036186D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5C-450D-94AB-CD64400433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8F5C-450D-94AB-CD64400433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c:v>
                </c:pt>
              </c:numCache>
            </c:numRef>
          </c:val>
          <c:extLst>
            <c:ext xmlns:c16="http://schemas.microsoft.com/office/drawing/2014/chart" uri="{C3380CC4-5D6E-409C-BE32-E72D297353CC}">
              <c16:uniqueId val="{00000000-578E-485E-BB43-F6CBDB6D88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578E-485E-BB43-F6CBDB6D88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109.7</c:v>
                </c:pt>
              </c:numCache>
            </c:numRef>
          </c:val>
          <c:extLst>
            <c:ext xmlns:c16="http://schemas.microsoft.com/office/drawing/2014/chart" uri="{C3380CC4-5D6E-409C-BE32-E72D297353CC}">
              <c16:uniqueId val="{00000000-71B1-42AA-BFD2-CD4BB10641E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71B1-42AA-BFD2-CD4BB10641E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44.72</c:v>
                </c:pt>
              </c:numCache>
            </c:numRef>
          </c:val>
          <c:extLst>
            <c:ext xmlns:c16="http://schemas.microsoft.com/office/drawing/2014/chart" uri="{C3380CC4-5D6E-409C-BE32-E72D297353CC}">
              <c16:uniqueId val="{00000000-54D8-4FD5-9716-915C364BCC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54D8-4FD5-9716-915C364BCC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6D-4A80-A1E7-C33DBAA389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6D-4A80-A1E7-C33DBAA389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FA-4D1C-940A-25C0B8F3A1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75FA-4D1C-940A-25C0B8F3A1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174.66</c:v>
                </c:pt>
              </c:numCache>
            </c:numRef>
          </c:val>
          <c:extLst>
            <c:ext xmlns:c16="http://schemas.microsoft.com/office/drawing/2014/chart" uri="{C3380CC4-5D6E-409C-BE32-E72D297353CC}">
              <c16:uniqueId val="{00000000-CD17-47DF-A88A-97366B6967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CD17-47DF-A88A-97366B6967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571.57000000000005</c:v>
                </c:pt>
              </c:numCache>
            </c:numRef>
          </c:val>
          <c:extLst>
            <c:ext xmlns:c16="http://schemas.microsoft.com/office/drawing/2014/chart" uri="{C3380CC4-5D6E-409C-BE32-E72D297353CC}">
              <c16:uniqueId val="{00000000-C8FF-44A8-B5F0-D232B8FE24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C8FF-44A8-B5F0-D232B8FE24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39.53</c:v>
                </c:pt>
              </c:numCache>
            </c:numRef>
          </c:val>
          <c:extLst>
            <c:ext xmlns:c16="http://schemas.microsoft.com/office/drawing/2014/chart" uri="{C3380CC4-5D6E-409C-BE32-E72D297353CC}">
              <c16:uniqueId val="{00000000-4A45-4337-9AC8-6BC69C2109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4A45-4337-9AC8-6BC69C2109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396.62</c:v>
                </c:pt>
              </c:numCache>
            </c:numRef>
          </c:val>
          <c:extLst>
            <c:ext xmlns:c16="http://schemas.microsoft.com/office/drawing/2014/chart" uri="{C3380CC4-5D6E-409C-BE32-E72D297353CC}">
              <c16:uniqueId val="{00000000-73FA-4DE5-BED8-0D9051F93D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73FA-4DE5-BED8-0D9051F93D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【100.11】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【144.34】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【114.26】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【876.32】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【82.62】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【45.56】</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【390.09】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【39.48】</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【39.30】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熊本県　小国町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個別排水処理</v>
      </c>
      <c r="Q8" s="33"/>
      <c r="R8" s="33"/>
      <c r="S8" s="33"/>
      <c r="T8" s="33"/>
      <c r="U8" s="33"/>
      <c r="V8" s="33"/>
      <c r="W8" s="33" t="str">
        <f>データ!L6</f>
        <v>L2</v>
      </c>
      <c r="X8" s="33"/>
      <c r="Y8" s="33"/>
      <c r="Z8" s="33"/>
      <c r="AA8" s="33"/>
      <c r="AB8" s="33"/>
      <c r="AC8" s="33"/>
      <c r="AD8" s="34" t="str">
        <f>データ!$M$6</f>
        <v>非設置</v>
      </c>
      <c r="AE8" s="34"/>
      <c r="AF8" s="34"/>
      <c r="AG8" s="34"/>
      <c r="AH8" s="34"/>
      <c r="AI8" s="34"/>
      <c r="AJ8" s="34"/>
      <c r="AK8" s="3"/>
      <c r="AL8" s="35">
        <f>データ!S6</f>
        <v>6295</v>
      </c>
      <c r="AM8" s="35"/>
      <c r="AN8" s="35"/>
      <c r="AO8" s="35"/>
      <c r="AP8" s="35"/>
      <c r="AQ8" s="35"/>
      <c r="AR8" s="35"/>
      <c r="AS8" s="35"/>
      <c r="AT8" s="36">
        <f>データ!T6</f>
        <v>136.94</v>
      </c>
      <c r="AU8" s="36"/>
      <c r="AV8" s="36"/>
      <c r="AW8" s="36"/>
      <c r="AX8" s="36"/>
      <c r="AY8" s="36"/>
      <c r="AZ8" s="36"/>
      <c r="BA8" s="36"/>
      <c r="BB8" s="36">
        <f>データ!U6</f>
        <v>45.97</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30.27</v>
      </c>
      <c r="J10" s="36"/>
      <c r="K10" s="36"/>
      <c r="L10" s="36"/>
      <c r="M10" s="36"/>
      <c r="N10" s="36"/>
      <c r="O10" s="36"/>
      <c r="P10" s="36">
        <f>データ!P6</f>
        <v>0.64</v>
      </c>
      <c r="Q10" s="36"/>
      <c r="R10" s="36"/>
      <c r="S10" s="36"/>
      <c r="T10" s="36"/>
      <c r="U10" s="36"/>
      <c r="V10" s="36"/>
      <c r="W10" s="36">
        <f>データ!Q6</f>
        <v>100</v>
      </c>
      <c r="X10" s="36"/>
      <c r="Y10" s="36"/>
      <c r="Z10" s="36"/>
      <c r="AA10" s="36"/>
      <c r="AB10" s="36"/>
      <c r="AC10" s="36"/>
      <c r="AD10" s="35">
        <f>データ!R6</f>
        <v>4840</v>
      </c>
      <c r="AE10" s="35"/>
      <c r="AF10" s="35"/>
      <c r="AG10" s="35"/>
      <c r="AH10" s="35"/>
      <c r="AI10" s="35"/>
      <c r="AJ10" s="35"/>
      <c r="AK10" s="2"/>
      <c r="AL10" s="35">
        <f>データ!V6</f>
        <v>40</v>
      </c>
      <c r="AM10" s="35"/>
      <c r="AN10" s="35"/>
      <c r="AO10" s="35"/>
      <c r="AP10" s="35"/>
      <c r="AQ10" s="35"/>
      <c r="AR10" s="35"/>
      <c r="AS10" s="35"/>
      <c r="AT10" s="36">
        <f>データ!W6</f>
        <v>0.05</v>
      </c>
      <c r="AU10" s="36"/>
      <c r="AV10" s="36"/>
      <c r="AW10" s="36"/>
      <c r="AX10" s="36"/>
      <c r="AY10" s="36"/>
      <c r="AZ10" s="36"/>
      <c r="BA10" s="36"/>
      <c r="BB10" s="36">
        <f>データ!X6</f>
        <v>800</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45</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44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47</v>
      </c>
      <c r="C84" s="6"/>
      <c r="D84" s="6"/>
      <c r="E84" s="6" t="s">
        <v>49</v>
      </c>
      <c r="F84" s="6" t="s">
        <v>50</v>
      </c>
      <c r="G84" s="6" t="s">
        <v>51</v>
      </c>
      <c r="H84" s="6" t="s">
        <v>43</v>
      </c>
      <c r="I84" s="6" t="s">
        <v>8</v>
      </c>
      <c r="J84" s="6" t="s">
        <v>52</v>
      </c>
      <c r="K84" s="6" t="s">
        <v>53</v>
      </c>
      <c r="L84" s="6" t="s">
        <v>32</v>
      </c>
      <c r="M84" s="6" t="s">
        <v>36</v>
      </c>
      <c r="N84" s="6" t="s">
        <v>55</v>
      </c>
      <c r="O84" s="6" t="s">
        <v>57</v>
      </c>
    </row>
    <row r="85" spans="1:78" hidden="1" x14ac:dyDescent="0.15">
      <c r="B85" s="6"/>
      <c r="C85" s="6"/>
      <c r="D85" s="6"/>
      <c r="E85" s="6" t="str">
        <f>データ!AI6</f>
        <v>【100.11】</v>
      </c>
      <c r="F85" s="6" t="str">
        <f>データ!AT6</f>
        <v>【144.34】</v>
      </c>
      <c r="G85" s="6" t="str">
        <f>データ!BE6</f>
        <v>【114.26】</v>
      </c>
      <c r="H85" s="6" t="str">
        <f>データ!BP6</f>
        <v>【876.32】</v>
      </c>
      <c r="I85" s="6" t="str">
        <f>データ!CA6</f>
        <v>【39.48】</v>
      </c>
      <c r="J85" s="6" t="str">
        <f>データ!CL6</f>
        <v>【390.09】</v>
      </c>
      <c r="K85" s="6" t="str">
        <f>データ!CW6</f>
        <v>【45.56】</v>
      </c>
      <c r="L85" s="6" t="str">
        <f>データ!DH6</f>
        <v>【82.62】</v>
      </c>
      <c r="M85" s="6" t="str">
        <f>データ!DS6</f>
        <v>【39.30】</v>
      </c>
      <c r="N85" s="6" t="str">
        <f>データ!ED6</f>
        <v>【-】</v>
      </c>
      <c r="O85" s="6" t="str">
        <f>データ!EO6</f>
        <v>【-】</v>
      </c>
    </row>
  </sheetData>
  <sheetProtection algorithmName="SHA-512" hashValue="1xgU+yUupbbZZoFquU2+HSvk90hIfmGk//rdKfffLymgyP9MV8stB4IqOEliqvk4iGZQ1NJSIHai76XEwSNpYg==" saltValue="x1+/vLXiWO0x5hAZcB8e1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61</v>
      </c>
      <c r="D3" s="16" t="s">
        <v>39</v>
      </c>
      <c r="E3" s="16" t="s">
        <v>4</v>
      </c>
      <c r="F3" s="16" t="s">
        <v>3</v>
      </c>
      <c r="G3" s="16" t="s">
        <v>24</v>
      </c>
      <c r="H3" s="73" t="s">
        <v>62</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63</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48</v>
      </c>
      <c r="AK4" s="72"/>
      <c r="AL4" s="72"/>
      <c r="AM4" s="72"/>
      <c r="AN4" s="72"/>
      <c r="AO4" s="72"/>
      <c r="AP4" s="72"/>
      <c r="AQ4" s="72"/>
      <c r="AR4" s="72"/>
      <c r="AS4" s="72"/>
      <c r="AT4" s="72"/>
      <c r="AU4" s="72" t="s">
        <v>27</v>
      </c>
      <c r="AV4" s="72"/>
      <c r="AW4" s="72"/>
      <c r="AX4" s="72"/>
      <c r="AY4" s="72"/>
      <c r="AZ4" s="72"/>
      <c r="BA4" s="72"/>
      <c r="BB4" s="72"/>
      <c r="BC4" s="72"/>
      <c r="BD4" s="72"/>
      <c r="BE4" s="72"/>
      <c r="BF4" s="72" t="s">
        <v>65</v>
      </c>
      <c r="BG4" s="72"/>
      <c r="BH4" s="72"/>
      <c r="BI4" s="72"/>
      <c r="BJ4" s="72"/>
      <c r="BK4" s="72"/>
      <c r="BL4" s="72"/>
      <c r="BM4" s="72"/>
      <c r="BN4" s="72"/>
      <c r="BO4" s="72"/>
      <c r="BP4" s="72"/>
      <c r="BQ4" s="72" t="s">
        <v>14</v>
      </c>
      <c r="BR4" s="72"/>
      <c r="BS4" s="72"/>
      <c r="BT4" s="72"/>
      <c r="BU4" s="72"/>
      <c r="BV4" s="72"/>
      <c r="BW4" s="72"/>
      <c r="BX4" s="72"/>
      <c r="BY4" s="72"/>
      <c r="BZ4" s="72"/>
      <c r="CA4" s="72"/>
      <c r="CB4" s="72" t="s">
        <v>64</v>
      </c>
      <c r="CC4" s="72"/>
      <c r="CD4" s="72"/>
      <c r="CE4" s="72"/>
      <c r="CF4" s="72"/>
      <c r="CG4" s="72"/>
      <c r="CH4" s="72"/>
      <c r="CI4" s="72"/>
      <c r="CJ4" s="72"/>
      <c r="CK4" s="72"/>
      <c r="CL4" s="72"/>
      <c r="CM4" s="72" t="s">
        <v>1</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15">
      <c r="A5" s="14" t="s">
        <v>70</v>
      </c>
      <c r="B5" s="18"/>
      <c r="C5" s="18"/>
      <c r="D5" s="18"/>
      <c r="E5" s="18"/>
      <c r="F5" s="18"/>
      <c r="G5" s="18"/>
      <c r="H5" s="22" t="s">
        <v>60</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86</v>
      </c>
      <c r="Z5" s="22" t="s">
        <v>87</v>
      </c>
      <c r="AA5" s="22" t="s">
        <v>88</v>
      </c>
      <c r="AB5" s="22" t="s">
        <v>89</v>
      </c>
      <c r="AC5" s="22" t="s">
        <v>90</v>
      </c>
      <c r="AD5" s="22" t="s">
        <v>92</v>
      </c>
      <c r="AE5" s="22" t="s">
        <v>93</v>
      </c>
      <c r="AF5" s="22" t="s">
        <v>94</v>
      </c>
      <c r="AG5" s="22" t="s">
        <v>95</v>
      </c>
      <c r="AH5" s="22" t="s">
        <v>96</v>
      </c>
      <c r="AI5" s="22" t="s">
        <v>47</v>
      </c>
      <c r="AJ5" s="22" t="s">
        <v>86</v>
      </c>
      <c r="AK5" s="22" t="s">
        <v>87</v>
      </c>
      <c r="AL5" s="22" t="s">
        <v>88</v>
      </c>
      <c r="AM5" s="22" t="s">
        <v>89</v>
      </c>
      <c r="AN5" s="22" t="s">
        <v>90</v>
      </c>
      <c r="AO5" s="22" t="s">
        <v>92</v>
      </c>
      <c r="AP5" s="22" t="s">
        <v>93</v>
      </c>
      <c r="AQ5" s="22" t="s">
        <v>94</v>
      </c>
      <c r="AR5" s="22" t="s">
        <v>95</v>
      </c>
      <c r="AS5" s="22" t="s">
        <v>96</v>
      </c>
      <c r="AT5" s="22" t="s">
        <v>91</v>
      </c>
      <c r="AU5" s="22" t="s">
        <v>86</v>
      </c>
      <c r="AV5" s="22" t="s">
        <v>87</v>
      </c>
      <c r="AW5" s="22" t="s">
        <v>88</v>
      </c>
      <c r="AX5" s="22" t="s">
        <v>89</v>
      </c>
      <c r="AY5" s="22" t="s">
        <v>90</v>
      </c>
      <c r="AZ5" s="22" t="s">
        <v>92</v>
      </c>
      <c r="BA5" s="22" t="s">
        <v>93</v>
      </c>
      <c r="BB5" s="22" t="s">
        <v>94</v>
      </c>
      <c r="BC5" s="22" t="s">
        <v>95</v>
      </c>
      <c r="BD5" s="22" t="s">
        <v>96</v>
      </c>
      <c r="BE5" s="22" t="s">
        <v>91</v>
      </c>
      <c r="BF5" s="22" t="s">
        <v>86</v>
      </c>
      <c r="BG5" s="22" t="s">
        <v>87</v>
      </c>
      <c r="BH5" s="22" t="s">
        <v>88</v>
      </c>
      <c r="BI5" s="22" t="s">
        <v>89</v>
      </c>
      <c r="BJ5" s="22" t="s">
        <v>90</v>
      </c>
      <c r="BK5" s="22" t="s">
        <v>92</v>
      </c>
      <c r="BL5" s="22" t="s">
        <v>93</v>
      </c>
      <c r="BM5" s="22" t="s">
        <v>94</v>
      </c>
      <c r="BN5" s="22" t="s">
        <v>95</v>
      </c>
      <c r="BO5" s="22" t="s">
        <v>96</v>
      </c>
      <c r="BP5" s="22" t="s">
        <v>91</v>
      </c>
      <c r="BQ5" s="22" t="s">
        <v>86</v>
      </c>
      <c r="BR5" s="22" t="s">
        <v>87</v>
      </c>
      <c r="BS5" s="22" t="s">
        <v>88</v>
      </c>
      <c r="BT5" s="22" t="s">
        <v>89</v>
      </c>
      <c r="BU5" s="22" t="s">
        <v>90</v>
      </c>
      <c r="BV5" s="22" t="s">
        <v>92</v>
      </c>
      <c r="BW5" s="22" t="s">
        <v>93</v>
      </c>
      <c r="BX5" s="22" t="s">
        <v>94</v>
      </c>
      <c r="BY5" s="22" t="s">
        <v>95</v>
      </c>
      <c r="BZ5" s="22" t="s">
        <v>96</v>
      </c>
      <c r="CA5" s="22" t="s">
        <v>91</v>
      </c>
      <c r="CB5" s="22" t="s">
        <v>86</v>
      </c>
      <c r="CC5" s="22" t="s">
        <v>87</v>
      </c>
      <c r="CD5" s="22" t="s">
        <v>88</v>
      </c>
      <c r="CE5" s="22" t="s">
        <v>89</v>
      </c>
      <c r="CF5" s="22" t="s">
        <v>90</v>
      </c>
      <c r="CG5" s="22" t="s">
        <v>92</v>
      </c>
      <c r="CH5" s="22" t="s">
        <v>93</v>
      </c>
      <c r="CI5" s="22" t="s">
        <v>94</v>
      </c>
      <c r="CJ5" s="22" t="s">
        <v>95</v>
      </c>
      <c r="CK5" s="22" t="s">
        <v>96</v>
      </c>
      <c r="CL5" s="22" t="s">
        <v>91</v>
      </c>
      <c r="CM5" s="22" t="s">
        <v>86</v>
      </c>
      <c r="CN5" s="22" t="s">
        <v>87</v>
      </c>
      <c r="CO5" s="22" t="s">
        <v>88</v>
      </c>
      <c r="CP5" s="22" t="s">
        <v>89</v>
      </c>
      <c r="CQ5" s="22" t="s">
        <v>90</v>
      </c>
      <c r="CR5" s="22" t="s">
        <v>92</v>
      </c>
      <c r="CS5" s="22" t="s">
        <v>93</v>
      </c>
      <c r="CT5" s="22" t="s">
        <v>94</v>
      </c>
      <c r="CU5" s="22" t="s">
        <v>95</v>
      </c>
      <c r="CV5" s="22" t="s">
        <v>96</v>
      </c>
      <c r="CW5" s="22" t="s">
        <v>91</v>
      </c>
      <c r="CX5" s="22" t="s">
        <v>86</v>
      </c>
      <c r="CY5" s="22" t="s">
        <v>87</v>
      </c>
      <c r="CZ5" s="22" t="s">
        <v>88</v>
      </c>
      <c r="DA5" s="22" t="s">
        <v>89</v>
      </c>
      <c r="DB5" s="22" t="s">
        <v>90</v>
      </c>
      <c r="DC5" s="22" t="s">
        <v>92</v>
      </c>
      <c r="DD5" s="22" t="s">
        <v>93</v>
      </c>
      <c r="DE5" s="22" t="s">
        <v>94</v>
      </c>
      <c r="DF5" s="22" t="s">
        <v>95</v>
      </c>
      <c r="DG5" s="22" t="s">
        <v>96</v>
      </c>
      <c r="DH5" s="22" t="s">
        <v>91</v>
      </c>
      <c r="DI5" s="22" t="s">
        <v>86</v>
      </c>
      <c r="DJ5" s="22" t="s">
        <v>87</v>
      </c>
      <c r="DK5" s="22" t="s">
        <v>88</v>
      </c>
      <c r="DL5" s="22" t="s">
        <v>89</v>
      </c>
      <c r="DM5" s="22" t="s">
        <v>90</v>
      </c>
      <c r="DN5" s="22" t="s">
        <v>92</v>
      </c>
      <c r="DO5" s="22" t="s">
        <v>93</v>
      </c>
      <c r="DP5" s="22" t="s">
        <v>94</v>
      </c>
      <c r="DQ5" s="22" t="s">
        <v>95</v>
      </c>
      <c r="DR5" s="22" t="s">
        <v>96</v>
      </c>
      <c r="DS5" s="22" t="s">
        <v>91</v>
      </c>
      <c r="DT5" s="22" t="s">
        <v>86</v>
      </c>
      <c r="DU5" s="22" t="s">
        <v>87</v>
      </c>
      <c r="DV5" s="22" t="s">
        <v>88</v>
      </c>
      <c r="DW5" s="22" t="s">
        <v>89</v>
      </c>
      <c r="DX5" s="22" t="s">
        <v>90</v>
      </c>
      <c r="DY5" s="22" t="s">
        <v>92</v>
      </c>
      <c r="DZ5" s="22" t="s">
        <v>93</v>
      </c>
      <c r="EA5" s="22" t="s">
        <v>94</v>
      </c>
      <c r="EB5" s="22" t="s">
        <v>95</v>
      </c>
      <c r="EC5" s="22" t="s">
        <v>96</v>
      </c>
      <c r="ED5" s="22" t="s">
        <v>91</v>
      </c>
      <c r="EE5" s="22" t="s">
        <v>86</v>
      </c>
      <c r="EF5" s="22" t="s">
        <v>87</v>
      </c>
      <c r="EG5" s="22" t="s">
        <v>88</v>
      </c>
      <c r="EH5" s="22" t="s">
        <v>89</v>
      </c>
      <c r="EI5" s="22" t="s">
        <v>90</v>
      </c>
      <c r="EJ5" s="22" t="s">
        <v>92</v>
      </c>
      <c r="EK5" s="22" t="s">
        <v>93</v>
      </c>
      <c r="EL5" s="22" t="s">
        <v>94</v>
      </c>
      <c r="EM5" s="22" t="s">
        <v>95</v>
      </c>
      <c r="EN5" s="22" t="s">
        <v>96</v>
      </c>
      <c r="EO5" s="22" t="s">
        <v>91</v>
      </c>
    </row>
    <row r="6" spans="1:148" s="13" customFormat="1" x14ac:dyDescent="0.15">
      <c r="A6" s="14" t="s">
        <v>97</v>
      </c>
      <c r="B6" s="19">
        <f t="shared" ref="B6:X6" si="1">B7</f>
        <v>2024</v>
      </c>
      <c r="C6" s="19">
        <f t="shared" si="1"/>
        <v>434248</v>
      </c>
      <c r="D6" s="19">
        <f t="shared" si="1"/>
        <v>46</v>
      </c>
      <c r="E6" s="19">
        <f t="shared" si="1"/>
        <v>18</v>
      </c>
      <c r="F6" s="19">
        <f t="shared" si="1"/>
        <v>1</v>
      </c>
      <c r="G6" s="19">
        <f t="shared" si="1"/>
        <v>0</v>
      </c>
      <c r="H6" s="19" t="str">
        <f t="shared" si="1"/>
        <v>熊本県　小国町</v>
      </c>
      <c r="I6" s="19" t="str">
        <f t="shared" si="1"/>
        <v>法適用</v>
      </c>
      <c r="J6" s="19" t="str">
        <f t="shared" si="1"/>
        <v>下水道事業</v>
      </c>
      <c r="K6" s="19" t="str">
        <f t="shared" si="1"/>
        <v>個別排水処理</v>
      </c>
      <c r="L6" s="19" t="str">
        <f t="shared" si="1"/>
        <v>L2</v>
      </c>
      <c r="M6" s="19" t="str">
        <f t="shared" si="1"/>
        <v>非設置</v>
      </c>
      <c r="N6" s="23" t="str">
        <f t="shared" si="1"/>
        <v>-</v>
      </c>
      <c r="O6" s="23">
        <f t="shared" si="1"/>
        <v>30.27</v>
      </c>
      <c r="P6" s="23">
        <f t="shared" si="1"/>
        <v>0.64</v>
      </c>
      <c r="Q6" s="23">
        <f t="shared" si="1"/>
        <v>100</v>
      </c>
      <c r="R6" s="23">
        <f t="shared" si="1"/>
        <v>4840</v>
      </c>
      <c r="S6" s="23">
        <f t="shared" si="1"/>
        <v>6295</v>
      </c>
      <c r="T6" s="23">
        <f t="shared" si="1"/>
        <v>136.94</v>
      </c>
      <c r="U6" s="23">
        <f t="shared" si="1"/>
        <v>45.97</v>
      </c>
      <c r="V6" s="23">
        <f t="shared" si="1"/>
        <v>40</v>
      </c>
      <c r="W6" s="23">
        <f t="shared" si="1"/>
        <v>0.05</v>
      </c>
      <c r="X6" s="23">
        <f t="shared" si="1"/>
        <v>800</v>
      </c>
      <c r="Y6" s="27" t="str">
        <f t="shared" ref="Y6:AH6" si="2">IF(Y7="",NA(),Y7)</f>
        <v>-</v>
      </c>
      <c r="Z6" s="27" t="str">
        <f t="shared" si="2"/>
        <v>-</v>
      </c>
      <c r="AA6" s="27" t="str">
        <f t="shared" si="2"/>
        <v>-</v>
      </c>
      <c r="AB6" s="27" t="str">
        <f t="shared" si="2"/>
        <v>-</v>
      </c>
      <c r="AC6" s="27">
        <f t="shared" si="2"/>
        <v>109.7</v>
      </c>
      <c r="AD6" s="27" t="str">
        <f t="shared" si="2"/>
        <v>-</v>
      </c>
      <c r="AE6" s="27" t="str">
        <f t="shared" si="2"/>
        <v>-</v>
      </c>
      <c r="AF6" s="27" t="str">
        <f t="shared" si="2"/>
        <v>-</v>
      </c>
      <c r="AG6" s="27" t="str">
        <f t="shared" si="2"/>
        <v>-</v>
      </c>
      <c r="AH6" s="27">
        <f t="shared" si="2"/>
        <v>100.84</v>
      </c>
      <c r="AI6" s="23" t="str">
        <f>IF(AI7="","",IF(AI7="-","【-】","【"&amp;SUBSTITUTE(TEXT(AI7,"#,##0.00"),"-","△")&amp;"】"))</f>
        <v>【100.11】</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135.16999999999999</v>
      </c>
      <c r="AT6" s="23" t="str">
        <f>IF(AT7="","",IF(AT7="-","【-】","【"&amp;SUBSTITUTE(TEXT(AT7,"#,##0.00"),"-","△")&amp;"】"))</f>
        <v>【144.34】</v>
      </c>
      <c r="AU6" s="27" t="str">
        <f t="shared" ref="AU6:BD6" si="4">IF(AU7="",NA(),AU7)</f>
        <v>-</v>
      </c>
      <c r="AV6" s="27" t="str">
        <f t="shared" si="4"/>
        <v>-</v>
      </c>
      <c r="AW6" s="27" t="str">
        <f t="shared" si="4"/>
        <v>-</v>
      </c>
      <c r="AX6" s="27" t="str">
        <f t="shared" si="4"/>
        <v>-</v>
      </c>
      <c r="AY6" s="27">
        <f t="shared" si="4"/>
        <v>174.66</v>
      </c>
      <c r="AZ6" s="27" t="str">
        <f t="shared" si="4"/>
        <v>-</v>
      </c>
      <c r="BA6" s="27" t="str">
        <f t="shared" si="4"/>
        <v>-</v>
      </c>
      <c r="BB6" s="27" t="str">
        <f t="shared" si="4"/>
        <v>-</v>
      </c>
      <c r="BC6" s="27" t="str">
        <f t="shared" si="4"/>
        <v>-</v>
      </c>
      <c r="BD6" s="27">
        <f t="shared" si="4"/>
        <v>113.41</v>
      </c>
      <c r="BE6" s="23" t="str">
        <f>IF(BE7="","",IF(BE7="-","【-】","【"&amp;SUBSTITUTE(TEXT(BE7,"#,##0.00"),"-","△")&amp;"】"))</f>
        <v>【114.26】</v>
      </c>
      <c r="BF6" s="27" t="str">
        <f t="shared" ref="BF6:BO6" si="5">IF(BF7="",NA(),BF7)</f>
        <v>-</v>
      </c>
      <c r="BG6" s="27" t="str">
        <f t="shared" si="5"/>
        <v>-</v>
      </c>
      <c r="BH6" s="27" t="str">
        <f t="shared" si="5"/>
        <v>-</v>
      </c>
      <c r="BI6" s="27" t="str">
        <f t="shared" si="5"/>
        <v>-</v>
      </c>
      <c r="BJ6" s="27">
        <f t="shared" si="5"/>
        <v>571.57000000000005</v>
      </c>
      <c r="BK6" s="27" t="str">
        <f t="shared" si="5"/>
        <v>-</v>
      </c>
      <c r="BL6" s="27" t="str">
        <f t="shared" si="5"/>
        <v>-</v>
      </c>
      <c r="BM6" s="27" t="str">
        <f t="shared" si="5"/>
        <v>-</v>
      </c>
      <c r="BN6" s="27" t="str">
        <f t="shared" si="5"/>
        <v>-</v>
      </c>
      <c r="BO6" s="27">
        <f t="shared" si="5"/>
        <v>950.64</v>
      </c>
      <c r="BP6" s="23" t="str">
        <f>IF(BP7="","",IF(BP7="-","【-】","【"&amp;SUBSTITUTE(TEXT(BP7,"#,##0.00"),"-","△")&amp;"】"))</f>
        <v>【876.32】</v>
      </c>
      <c r="BQ6" s="27" t="str">
        <f t="shared" ref="BQ6:BZ6" si="6">IF(BQ7="",NA(),BQ7)</f>
        <v>-</v>
      </c>
      <c r="BR6" s="27" t="str">
        <f t="shared" si="6"/>
        <v>-</v>
      </c>
      <c r="BS6" s="27" t="str">
        <f t="shared" si="6"/>
        <v>-</v>
      </c>
      <c r="BT6" s="27" t="str">
        <f t="shared" si="6"/>
        <v>-</v>
      </c>
      <c r="BU6" s="27">
        <f t="shared" si="6"/>
        <v>39.53</v>
      </c>
      <c r="BV6" s="27" t="str">
        <f t="shared" si="6"/>
        <v>-</v>
      </c>
      <c r="BW6" s="27" t="str">
        <f t="shared" si="6"/>
        <v>-</v>
      </c>
      <c r="BX6" s="27" t="str">
        <f t="shared" si="6"/>
        <v>-</v>
      </c>
      <c r="BY6" s="27" t="str">
        <f t="shared" si="6"/>
        <v>-</v>
      </c>
      <c r="BZ6" s="27">
        <f t="shared" si="6"/>
        <v>38.549999999999997</v>
      </c>
      <c r="CA6" s="23" t="str">
        <f>IF(CA7="","",IF(CA7="-","【-】","【"&amp;SUBSTITUTE(TEXT(CA7,"#,##0.00"),"-","△")&amp;"】"))</f>
        <v>【39.48】</v>
      </c>
      <c r="CB6" s="27" t="str">
        <f t="shared" ref="CB6:CK6" si="7">IF(CB7="",NA(),CB7)</f>
        <v>-</v>
      </c>
      <c r="CC6" s="27" t="str">
        <f t="shared" si="7"/>
        <v>-</v>
      </c>
      <c r="CD6" s="27" t="str">
        <f t="shared" si="7"/>
        <v>-</v>
      </c>
      <c r="CE6" s="27" t="str">
        <f t="shared" si="7"/>
        <v>-</v>
      </c>
      <c r="CF6" s="27">
        <f t="shared" si="7"/>
        <v>396.62</v>
      </c>
      <c r="CG6" s="27" t="str">
        <f t="shared" si="7"/>
        <v>-</v>
      </c>
      <c r="CH6" s="27" t="str">
        <f t="shared" si="7"/>
        <v>-</v>
      </c>
      <c r="CI6" s="27" t="str">
        <f t="shared" si="7"/>
        <v>-</v>
      </c>
      <c r="CJ6" s="27" t="str">
        <f t="shared" si="7"/>
        <v>-</v>
      </c>
      <c r="CK6" s="27">
        <f t="shared" si="7"/>
        <v>391.34</v>
      </c>
      <c r="CL6" s="23" t="str">
        <f>IF(CL7="","",IF(CL7="-","【-】","【"&amp;SUBSTITUTE(TEXT(CL7,"#,##0.00"),"-","△")&amp;"】"))</f>
        <v>【390.09】</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f t="shared" si="8"/>
        <v>44.52</v>
      </c>
      <c r="CW6" s="23" t="str">
        <f>IF(CW7="","",IF(CW7="-","【-】","【"&amp;SUBSTITUTE(TEXT(CW7,"#,##0.00"),"-","△")&amp;"】"))</f>
        <v>【45.56】</v>
      </c>
      <c r="CX6" s="27" t="str">
        <f t="shared" ref="CX6:DG6" si="9">IF(CX7="",NA(),CX7)</f>
        <v>-</v>
      </c>
      <c r="CY6" s="27" t="str">
        <f t="shared" si="9"/>
        <v>-</v>
      </c>
      <c r="CZ6" s="27" t="str">
        <f t="shared" si="9"/>
        <v>-</v>
      </c>
      <c r="DA6" s="27" t="str">
        <f t="shared" si="9"/>
        <v>-</v>
      </c>
      <c r="DB6" s="27">
        <f t="shared" si="9"/>
        <v>90</v>
      </c>
      <c r="DC6" s="27" t="str">
        <f t="shared" si="9"/>
        <v>-</v>
      </c>
      <c r="DD6" s="27" t="str">
        <f t="shared" si="9"/>
        <v>-</v>
      </c>
      <c r="DE6" s="27" t="str">
        <f t="shared" si="9"/>
        <v>-</v>
      </c>
      <c r="DF6" s="27" t="str">
        <f t="shared" si="9"/>
        <v>-</v>
      </c>
      <c r="DG6" s="27">
        <f t="shared" si="9"/>
        <v>82.9</v>
      </c>
      <c r="DH6" s="23" t="str">
        <f>IF(DH7="","",IF(DH7="-","【-】","【"&amp;SUBSTITUTE(TEXT(DH7,"#,##0.00"),"-","△")&amp;"】"))</f>
        <v>【82.62】</v>
      </c>
      <c r="DI6" s="27" t="str">
        <f t="shared" ref="DI6:DR6" si="10">IF(DI7="",NA(),DI7)</f>
        <v>-</v>
      </c>
      <c r="DJ6" s="27" t="str">
        <f t="shared" si="10"/>
        <v>-</v>
      </c>
      <c r="DK6" s="27" t="str">
        <f t="shared" si="10"/>
        <v>-</v>
      </c>
      <c r="DL6" s="27" t="str">
        <f t="shared" si="10"/>
        <v>-</v>
      </c>
      <c r="DM6" s="27">
        <f t="shared" si="10"/>
        <v>44.72</v>
      </c>
      <c r="DN6" s="27" t="str">
        <f t="shared" si="10"/>
        <v>-</v>
      </c>
      <c r="DO6" s="27" t="str">
        <f t="shared" si="10"/>
        <v>-</v>
      </c>
      <c r="DP6" s="27" t="str">
        <f t="shared" si="10"/>
        <v>-</v>
      </c>
      <c r="DQ6" s="27" t="str">
        <f t="shared" si="10"/>
        <v>-</v>
      </c>
      <c r="DR6" s="27">
        <f t="shared" si="10"/>
        <v>39.79</v>
      </c>
      <c r="DS6" s="23" t="str">
        <f>IF(DS7="","",IF(DS7="-","【-】","【"&amp;SUBSTITUTE(TEXT(DS7,"#,##0.00"),"-","△")&amp;"】"))</f>
        <v>【39.30】</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15">
      <c r="A7" s="14"/>
      <c r="B7" s="20">
        <v>2024</v>
      </c>
      <c r="C7" s="20">
        <v>434248</v>
      </c>
      <c r="D7" s="20">
        <v>46</v>
      </c>
      <c r="E7" s="20">
        <v>18</v>
      </c>
      <c r="F7" s="20">
        <v>1</v>
      </c>
      <c r="G7" s="20">
        <v>0</v>
      </c>
      <c r="H7" s="20" t="s">
        <v>98</v>
      </c>
      <c r="I7" s="20" t="s">
        <v>99</v>
      </c>
      <c r="J7" s="20" t="s">
        <v>100</v>
      </c>
      <c r="K7" s="20" t="s">
        <v>33</v>
      </c>
      <c r="L7" s="20" t="s">
        <v>85</v>
      </c>
      <c r="M7" s="20" t="s">
        <v>101</v>
      </c>
      <c r="N7" s="24" t="s">
        <v>102</v>
      </c>
      <c r="O7" s="24">
        <v>30.27</v>
      </c>
      <c r="P7" s="24">
        <v>0.64</v>
      </c>
      <c r="Q7" s="24">
        <v>100</v>
      </c>
      <c r="R7" s="24">
        <v>4840</v>
      </c>
      <c r="S7" s="24">
        <v>6295</v>
      </c>
      <c r="T7" s="24">
        <v>136.94</v>
      </c>
      <c r="U7" s="24">
        <v>45.97</v>
      </c>
      <c r="V7" s="24">
        <v>40</v>
      </c>
      <c r="W7" s="24">
        <v>0.05</v>
      </c>
      <c r="X7" s="24">
        <v>800</v>
      </c>
      <c r="Y7" s="24" t="s">
        <v>102</v>
      </c>
      <c r="Z7" s="24" t="s">
        <v>102</v>
      </c>
      <c r="AA7" s="24" t="s">
        <v>102</v>
      </c>
      <c r="AB7" s="24" t="s">
        <v>102</v>
      </c>
      <c r="AC7" s="24">
        <v>109.7</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174.66</v>
      </c>
      <c r="AZ7" s="24" t="s">
        <v>102</v>
      </c>
      <c r="BA7" s="24" t="s">
        <v>102</v>
      </c>
      <c r="BB7" s="24" t="s">
        <v>102</v>
      </c>
      <c r="BC7" s="24" t="s">
        <v>102</v>
      </c>
      <c r="BD7" s="24">
        <v>113.41</v>
      </c>
      <c r="BE7" s="24">
        <v>114.26</v>
      </c>
      <c r="BF7" s="24" t="s">
        <v>102</v>
      </c>
      <c r="BG7" s="24" t="s">
        <v>102</v>
      </c>
      <c r="BH7" s="24" t="s">
        <v>102</v>
      </c>
      <c r="BI7" s="24" t="s">
        <v>102</v>
      </c>
      <c r="BJ7" s="24">
        <v>571.57000000000005</v>
      </c>
      <c r="BK7" s="24" t="s">
        <v>102</v>
      </c>
      <c r="BL7" s="24" t="s">
        <v>102</v>
      </c>
      <c r="BM7" s="24" t="s">
        <v>102</v>
      </c>
      <c r="BN7" s="24" t="s">
        <v>102</v>
      </c>
      <c r="BO7" s="24">
        <v>950.64</v>
      </c>
      <c r="BP7" s="24">
        <v>876.32</v>
      </c>
      <c r="BQ7" s="24" t="s">
        <v>102</v>
      </c>
      <c r="BR7" s="24" t="s">
        <v>102</v>
      </c>
      <c r="BS7" s="24" t="s">
        <v>102</v>
      </c>
      <c r="BT7" s="24" t="s">
        <v>102</v>
      </c>
      <c r="BU7" s="24">
        <v>39.53</v>
      </c>
      <c r="BV7" s="24" t="s">
        <v>102</v>
      </c>
      <c r="BW7" s="24" t="s">
        <v>102</v>
      </c>
      <c r="BX7" s="24" t="s">
        <v>102</v>
      </c>
      <c r="BY7" s="24" t="s">
        <v>102</v>
      </c>
      <c r="BZ7" s="24">
        <v>38.549999999999997</v>
      </c>
      <c r="CA7" s="24">
        <v>39.479999999999997</v>
      </c>
      <c r="CB7" s="24" t="s">
        <v>102</v>
      </c>
      <c r="CC7" s="24" t="s">
        <v>102</v>
      </c>
      <c r="CD7" s="24" t="s">
        <v>102</v>
      </c>
      <c r="CE7" s="24" t="s">
        <v>102</v>
      </c>
      <c r="CF7" s="24">
        <v>396.62</v>
      </c>
      <c r="CG7" s="24" t="s">
        <v>102</v>
      </c>
      <c r="CH7" s="24" t="s">
        <v>102</v>
      </c>
      <c r="CI7" s="24" t="s">
        <v>102</v>
      </c>
      <c r="CJ7" s="24" t="s">
        <v>102</v>
      </c>
      <c r="CK7" s="24">
        <v>391.34</v>
      </c>
      <c r="CL7" s="24">
        <v>390.09</v>
      </c>
      <c r="CM7" s="24" t="s">
        <v>102</v>
      </c>
      <c r="CN7" s="24" t="s">
        <v>102</v>
      </c>
      <c r="CO7" s="24" t="s">
        <v>102</v>
      </c>
      <c r="CP7" s="24" t="s">
        <v>102</v>
      </c>
      <c r="CQ7" s="24" t="s">
        <v>102</v>
      </c>
      <c r="CR7" s="24" t="s">
        <v>102</v>
      </c>
      <c r="CS7" s="24" t="s">
        <v>102</v>
      </c>
      <c r="CT7" s="24" t="s">
        <v>102</v>
      </c>
      <c r="CU7" s="24" t="s">
        <v>102</v>
      </c>
      <c r="CV7" s="24">
        <v>44.52</v>
      </c>
      <c r="CW7" s="24">
        <v>45.56</v>
      </c>
      <c r="CX7" s="24" t="s">
        <v>102</v>
      </c>
      <c r="CY7" s="24" t="s">
        <v>102</v>
      </c>
      <c r="CZ7" s="24" t="s">
        <v>102</v>
      </c>
      <c r="DA7" s="24" t="s">
        <v>102</v>
      </c>
      <c r="DB7" s="24">
        <v>90</v>
      </c>
      <c r="DC7" s="24" t="s">
        <v>102</v>
      </c>
      <c r="DD7" s="24" t="s">
        <v>102</v>
      </c>
      <c r="DE7" s="24" t="s">
        <v>102</v>
      </c>
      <c r="DF7" s="24" t="s">
        <v>102</v>
      </c>
      <c r="DG7" s="24">
        <v>82.9</v>
      </c>
      <c r="DH7" s="24">
        <v>82.62</v>
      </c>
      <c r="DI7" s="24" t="s">
        <v>102</v>
      </c>
      <c r="DJ7" s="24" t="s">
        <v>102</v>
      </c>
      <c r="DK7" s="24" t="s">
        <v>102</v>
      </c>
      <c r="DL7" s="24" t="s">
        <v>102</v>
      </c>
      <c r="DM7" s="24">
        <v>44.72</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4819402</cp:lastModifiedBy>
  <dcterms:created xsi:type="dcterms:W3CDTF">2025-12-23T06:33:55Z</dcterms:created>
  <dcterms:modified xsi:type="dcterms:W3CDTF">2026-02-05T09:17:01Z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2026-01-30T11:49:39Z</vt:filetime>
  </property>
</Properties>
</file>