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8 菊池市\2 下水道\"/>
    </mc:Choice>
  </mc:AlternateContent>
  <xr:revisionPtr revIDLastSave="0" documentId="13_ncr:1_{6CBA1963-83D8-4D7A-8D4C-46EA260DE269}" xr6:coauthVersionLast="47" xr6:coauthVersionMax="47" xr10:uidLastSave="{00000000-0000-0000-0000-000000000000}"/>
  <workbookProtection workbookAlgorithmName="SHA-512" workbookHashValue="LYfjaYB10sVWP4Nps98Ja8tFiRqbA1BXEYBWsF23NJhxESJaxIUefBnw8WGdwndbwUSQHnFrAIBCv5JmcXrlOA==" workbookSaltValue="yhK2x+XNYKMz/VE3ez0RA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<sst xmlns="http://schemas.openxmlformats.org/spreadsheetml/2006/main" count="253" uniqueCount="115">
  <si>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</si>
  <si>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</si>
  <si>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</si>
  <si>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</si>
  <si>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</si>
  <si>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</si>
  <si>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</si>
  <si>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</si>
  <si>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</si>
  <si>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</si>
  <si>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</si>
  <si>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</si>
  <si>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</si>
  <si>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</si>
  <si>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</si>
  <si>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</si>
  <si>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</si>
  <si>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</si>
  <si>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</si>
  <si>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</si>
  <si>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</si>
  <si>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</si>
  <si>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</si>
  <si>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</si>
  <si>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</si>
  <si>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</si>
  <si>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</si>
  <si>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</si>
  <si>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</si>
  <si>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</si>
  <si>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</si>
  <si>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</si>
  <si>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</si>
  <si>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</si>
  <si>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</si>
  <si>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</si>
  <si>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</si>
  <si>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</si>
  <si>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</si>
  <si>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</si>
  <si>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</si>
  <si>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</si>
  <si>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</si>
  <si>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</si>
  <si>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</si>
  <si>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</si>
  <si>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</si>
  <si>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</si>
  <si>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</si>
  <si>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</si>
  <si>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</si>
  <si>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</si>
  <si>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</si>
  <si>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</si>
  <si>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</si>
  <si>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</si>
  <si>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</si>
  <si>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</si>
  <si>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</si>
  <si>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</si>
  <si>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</si>
  <si>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</si>
  <si>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</si>
  <si>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</si>
  <si>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</si>
  <si>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</si>
  <si>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</si>
  <si>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</si>
  <si>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</si>
  <si>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</si>
  <si>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</si>
  <si>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</si>
  <si>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</si>
  <si>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</si>
  <si>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</si>
  <si>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</si>
  <si>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</si>
  <si>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</si>
  <si>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</si>
  <si>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</si>
  <si>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</si>
  <si>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</si>
  <si>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</si>
  <si>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</si>
  <si>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</si>
  <si>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</si>
  <si>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</si>
  <si>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</si>
  <si>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</si>
  <si>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</si>
  <si>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</si>
  <si>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</si>
  <si>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</si>
  <si>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</si>
  <si>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</si>
  <si>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</si>
  <si>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</si>
  <si>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</si>
  <si>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</si>
  <si>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</si>
  <si>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</si>
  <si>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</si>
  <si>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</si>
  <si>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</si>
  <si>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</si>
  <si>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</si>
  <si>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</si>
  <si>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</si>
  <si>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</si>
  <si>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</si>
  <si>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</si>
  <si>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</si>
  <si>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有形固定資産減価償却率について、本市はR2年度の法適用から間もないため類似団体よりも低くなっている。今後は計画的な更新等を行う必要がある。</t>
    <phoneticPr fontId="4"/>
  </si>
  <si>
    <t>　本事業は受益戸数（3戸）が少ない地域であるため、今後の更なる人口減少により使用料収入の増加は見込めず、繰入金への依存が今より高まるものと考えられる。適正な使用料の設定、経営の改善が必要である。
　今後も引き続き、下水道事業経営戦略に基づき健全経営に努める。</t>
    <rPh sb="11" eb="12">
      <t>コ</t>
    </rPh>
    <phoneticPr fontId="4"/>
  </si>
  <si>
    <t>①経常収支は100％越えを維持している。これは経常費用の不足分を一般会計からの繰入金で賄っているためである。加入者の増減があまりない地域であり本年度と同水準で今後も推移していくと考えられる。
②累積欠損金比率は0と良好であるが、これは一般会計からの繰り入れを行っているためである。
③流動比率は100％を上回ることから支払能力は高く、短期的な支払い能力を確保できている。
④企業債残高対事業規模比率は、全額を一般会計からの繰入金で賄う状況であるため、改善を図る必要がある。
⑤⑥経費回収率は現在、総収益においては一般会計からの繰入金に大きく依存しており、汚水処理費の約30％程度しか使用料で賄うことができていない。また、汚水処理原価は年々増加傾向にあり、類似団体と比較しても高いことから、維持管理費の削減といった経営改善が必要と言える。</t>
    <rPh sb="66" eb="68">
      <t>チイキ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</si>
</sst>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A2-4CAE-9A63-FA18EDF3A51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AA2-4CAE-9A63-FA18EDF3A51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c:v>
                </c:pt>
                <c:pt idx="1">
                  <c:v>50</c:v>
                </c:pt>
                <c:pt idx="2">
                  <c:v>50</c:v>
                </c:pt>
                <c:pt idx="3">
                  <c:v>25</c:v>
                </c:pt>
                <c:pt idx="4">
                  <c:v>25</c:v>
                </c:pt>
              </c:numCache>
            </c:numRef>
          </c:val>
          <c:extLst>
            <c:ext xmlns:c16="http://schemas.microsoft.com/office/drawing/2014/chart" uri="{C3380CC4-5D6E-409C-BE32-E72D297353CC}">
              <c16:uniqueId val="{00000000-9277-4DC2-94E4-513AF34C290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46.36</c:v>
                </c:pt>
                <c:pt idx="1">
                  <c:v>46.45</c:v>
                </c:pt>
                <c:pt idx="2">
                  <c:v>45.36</c:v>
                </c:pt>
                <c:pt idx="3">
                  <c:v>45.93</c:v>
                </c:pt>
                <c:pt idx="4">
                  <c:v>44.52</c:v>
                </c:pt>
              </c:numCache>
            </c:numRef>
          </c:val>
          <c:smooth val="0"/>
          <c:extLst>
            <c:ext xmlns:c16="http://schemas.microsoft.com/office/drawing/2014/chart" uri="{C3380CC4-5D6E-409C-BE32-E72D297353CC}">
              <c16:uniqueId val="{00000001-9277-4DC2-94E4-513AF34C290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D9D-4C5C-BFB4-2EA9C717801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83.08</c:v>
                </c:pt>
                <c:pt idx="1">
                  <c:v>82.61</c:v>
                </c:pt>
                <c:pt idx="2">
                  <c:v>82.21</c:v>
                </c:pt>
                <c:pt idx="3">
                  <c:v>82.98</c:v>
                </c:pt>
                <c:pt idx="4">
                  <c:v>82.9</c:v>
                </c:pt>
              </c:numCache>
            </c:numRef>
          </c:val>
          <c:smooth val="0"/>
          <c:extLst>
            <c:ext xmlns:c16="http://schemas.microsoft.com/office/drawing/2014/chart" uri="{C3380CC4-5D6E-409C-BE32-E72D297353CC}">
              <c16:uniqueId val="{00000001-ED9D-4C5C-BFB4-2EA9C717801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140.16999999999999</c:v>
                </c:pt>
                <c:pt idx="1">
                  <c:v>140.9</c:v>
                </c:pt>
                <c:pt idx="2">
                  <c:v>114.68</c:v>
                </c:pt>
                <c:pt idx="3">
                  <c:v>118.69</c:v>
                </c:pt>
                <c:pt idx="4">
                  <c:v>115.92</c:v>
                </c:pt>
              </c:numCache>
            </c:numRef>
          </c:val>
          <c:extLst>
            <c:ext xmlns:c16="http://schemas.microsoft.com/office/drawing/2014/chart" uri="{C3380CC4-5D6E-409C-BE32-E72D297353CC}">
              <c16:uniqueId val="{00000000-6E4E-4332-988F-C3DA1FAF4A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96.14</c:v>
                </c:pt>
                <c:pt idx="1">
                  <c:v>95.6</c:v>
                </c:pt>
                <c:pt idx="2">
                  <c:v>93.57</c:v>
                </c:pt>
                <c:pt idx="3">
                  <c:v>96.48</c:v>
                </c:pt>
                <c:pt idx="4">
                  <c:v>100.84</c:v>
                </c:pt>
              </c:numCache>
            </c:numRef>
          </c:val>
          <c:smooth val="0"/>
          <c:extLst>
            <c:ext xmlns:c16="http://schemas.microsoft.com/office/drawing/2014/chart" uri="{C3380CC4-5D6E-409C-BE32-E72D297353CC}">
              <c16:uniqueId val="{00000001-6E4E-4332-988F-C3DA1FAF4A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9.5500000000000007</c:v>
                </c:pt>
                <c:pt idx="1">
                  <c:v>19.100000000000001</c:v>
                </c:pt>
                <c:pt idx="2">
                  <c:v>28.68</c:v>
                </c:pt>
                <c:pt idx="3">
                  <c:v>38.25</c:v>
                </c:pt>
                <c:pt idx="4">
                  <c:v>47.8</c:v>
                </c:pt>
              </c:numCache>
            </c:numRef>
          </c:val>
          <c:extLst>
            <c:ext xmlns:c16="http://schemas.microsoft.com/office/drawing/2014/chart" uri="{C3380CC4-5D6E-409C-BE32-E72D297353CC}">
              <c16:uniqueId val="{00000000-EB8D-4C85-BF24-04919DB3C02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33.75</c:v>
                </c:pt>
                <c:pt idx="1">
                  <c:v>36.21</c:v>
                </c:pt>
                <c:pt idx="2">
                  <c:v>39.69</c:v>
                </c:pt>
                <c:pt idx="3">
                  <c:v>39.700000000000003</c:v>
                </c:pt>
                <c:pt idx="4">
                  <c:v>39.79</c:v>
                </c:pt>
              </c:numCache>
            </c:numRef>
          </c:val>
          <c:smooth val="0"/>
          <c:extLst>
            <c:ext xmlns:c16="http://schemas.microsoft.com/office/drawing/2014/chart" uri="{C3380CC4-5D6E-409C-BE32-E72D297353CC}">
              <c16:uniqueId val="{00000001-EB8D-4C85-BF24-04919DB3C02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91-4C07-86BA-46D6FD2747A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491-4C07-86BA-46D6FD2747A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149.08000000000001</c:v>
                </c:pt>
                <c:pt idx="1">
                  <c:v>0</c:v>
                </c:pt>
                <c:pt idx="2">
                  <c:v>0</c:v>
                </c:pt>
                <c:pt idx="3">
                  <c:v>0</c:v>
                </c:pt>
                <c:pt idx="4">
                  <c:v>0</c:v>
                </c:pt>
              </c:numCache>
            </c:numRef>
          </c:val>
          <c:extLst>
            <c:ext xmlns:c16="http://schemas.microsoft.com/office/drawing/2014/chart" uri="{C3380CC4-5D6E-409C-BE32-E72D297353CC}">
              <c16:uniqueId val="{00000000-6F9F-4605-9FDC-3E8F5CA5651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237</c:v>
                </c:pt>
                <c:pt idx="1">
                  <c:v>257.23</c:v>
                </c:pt>
                <c:pt idx="2">
                  <c:v>293.54000000000002</c:v>
                </c:pt>
                <c:pt idx="3">
                  <c:v>224.6</c:v>
                </c:pt>
                <c:pt idx="4">
                  <c:v>135.16999999999999</c:v>
                </c:pt>
              </c:numCache>
            </c:numRef>
          </c:val>
          <c:smooth val="0"/>
          <c:extLst>
            <c:ext xmlns:c16="http://schemas.microsoft.com/office/drawing/2014/chart" uri="{C3380CC4-5D6E-409C-BE32-E72D297353CC}">
              <c16:uniqueId val="{00000001-6F9F-4605-9FDC-3E8F5CA5651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104.93</c:v>
                </c:pt>
                <c:pt idx="1">
                  <c:v>189.71</c:v>
                </c:pt>
                <c:pt idx="2">
                  <c:v>263.08</c:v>
                </c:pt>
                <c:pt idx="3">
                  <c:v>304.76</c:v>
                </c:pt>
                <c:pt idx="4">
                  <c:v>341.03</c:v>
                </c:pt>
              </c:numCache>
            </c:numRef>
          </c:val>
          <c:extLst>
            <c:ext xmlns:c16="http://schemas.microsoft.com/office/drawing/2014/chart" uri="{C3380CC4-5D6E-409C-BE32-E72D297353CC}">
              <c16:uniqueId val="{00000000-94CE-4BF6-AAB9-D4067D45448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135.35</c:v>
                </c:pt>
                <c:pt idx="1">
                  <c:v>150.91999999999999</c:v>
                </c:pt>
                <c:pt idx="2">
                  <c:v>151.72</c:v>
                </c:pt>
                <c:pt idx="3">
                  <c:v>132.16</c:v>
                </c:pt>
                <c:pt idx="4">
                  <c:v>113.41</c:v>
                </c:pt>
              </c:numCache>
            </c:numRef>
          </c:val>
          <c:smooth val="0"/>
          <c:extLst>
            <c:ext xmlns:c16="http://schemas.microsoft.com/office/drawing/2014/chart" uri="{C3380CC4-5D6E-409C-BE32-E72D297353CC}">
              <c16:uniqueId val="{00000001-94CE-4BF6-AAB9-D4067D45448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85-4DE7-87DC-2AB11FE4185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782.91</c:v>
                </c:pt>
                <c:pt idx="1">
                  <c:v>783.21</c:v>
                </c:pt>
                <c:pt idx="2">
                  <c:v>902.04</c:v>
                </c:pt>
                <c:pt idx="3">
                  <c:v>992.16</c:v>
                </c:pt>
                <c:pt idx="4">
                  <c:v>950.64</c:v>
                </c:pt>
              </c:numCache>
            </c:numRef>
          </c:val>
          <c:smooth val="0"/>
          <c:extLst>
            <c:ext xmlns:c16="http://schemas.microsoft.com/office/drawing/2014/chart" uri="{C3380CC4-5D6E-409C-BE32-E72D297353CC}">
              <c16:uniqueId val="{00000001-0185-4DE7-87DC-2AB11FE4185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56.79</c:v>
                </c:pt>
                <c:pt idx="1">
                  <c:v>52.88</c:v>
                </c:pt>
                <c:pt idx="2">
                  <c:v>46.67</c:v>
                </c:pt>
                <c:pt idx="3">
                  <c:v>34.5</c:v>
                </c:pt>
                <c:pt idx="4">
                  <c:v>30.25</c:v>
                </c:pt>
              </c:numCache>
            </c:numRef>
          </c:val>
          <c:extLst>
            <c:ext xmlns:c16="http://schemas.microsoft.com/office/drawing/2014/chart" uri="{C3380CC4-5D6E-409C-BE32-E72D297353CC}">
              <c16:uniqueId val="{00000000-D943-4337-BA26-B312522BE46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49.38</c:v>
                </c:pt>
                <c:pt idx="1">
                  <c:v>48.53</c:v>
                </c:pt>
                <c:pt idx="2">
                  <c:v>46.11</c:v>
                </c:pt>
                <c:pt idx="3">
                  <c:v>45.55</c:v>
                </c:pt>
                <c:pt idx="4">
                  <c:v>38.549999999999997</c:v>
                </c:pt>
              </c:numCache>
            </c:numRef>
          </c:val>
          <c:smooth val="0"/>
          <c:extLst>
            <c:ext xmlns:c16="http://schemas.microsoft.com/office/drawing/2014/chart" uri="{C3380CC4-5D6E-409C-BE32-E72D297353CC}">
              <c16:uniqueId val="{00000001-D943-4337-BA26-B312522BE46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341.67</c:v>
                </c:pt>
                <c:pt idx="1">
                  <c:v>367.37</c:v>
                </c:pt>
                <c:pt idx="2">
                  <c:v>458.94</c:v>
                </c:pt>
                <c:pt idx="3">
                  <c:v>714.61</c:v>
                </c:pt>
                <c:pt idx="4">
                  <c:v>815.07</c:v>
                </c:pt>
              </c:numCache>
            </c:numRef>
          </c:val>
          <c:extLst>
            <c:ext xmlns:c16="http://schemas.microsoft.com/office/drawing/2014/chart" uri="{C3380CC4-5D6E-409C-BE32-E72D297353CC}">
              <c16:uniqueId val="{00000000-FC4C-4851-ADF1-44AFD961C71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316.97000000000003</c:v>
                </c:pt>
                <c:pt idx="1">
                  <c:v>326.17</c:v>
                </c:pt>
                <c:pt idx="2">
                  <c:v>336.93</c:v>
                </c:pt>
                <c:pt idx="3">
                  <c:v>331.17</c:v>
                </c:pt>
                <c:pt idx="4">
                  <c:v>391.34</c:v>
                </c:pt>
              </c:numCache>
            </c:numRef>
          </c:val>
          <c:smooth val="0"/>
          <c:extLst>
            <c:ext xmlns:c16="http://schemas.microsoft.com/office/drawing/2014/chart" uri="{C3380CC4-5D6E-409C-BE32-E72D297353CC}">
              <c16:uniqueId val="{00000001-FC4C-4851-ADF1-44AFD961C71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菊池市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L2</v>
      </c>
      <c r="X8" s="64"/>
      <c r="Y8" s="64"/>
      <c r="Z8" s="64"/>
      <c r="AA8" s="64"/>
      <c r="AB8" s="64"/>
      <c r="AC8" s="64"/>
      <c r="AD8" s="65" t="str">
        <f>データ!$M$6</f>
        <v>非設置</v>
      </c>
      <c r="AE8" s="65"/>
      <c r="AF8" s="65"/>
      <c r="AG8" s="65"/>
      <c r="AH8" s="65"/>
      <c r="AI8" s="65"/>
      <c r="AJ8" s="65"/>
      <c r="AK8" s="3"/>
      <c r="AL8" s="45">
        <f>データ!S6</f>
        <v>46599</v>
      </c>
      <c r="AM8" s="45"/>
      <c r="AN8" s="45"/>
      <c r="AO8" s="45"/>
      <c r="AP8" s="45"/>
      <c r="AQ8" s="45"/>
      <c r="AR8" s="45"/>
      <c r="AS8" s="45"/>
      <c r="AT8" s="44">
        <f>データ!T6</f>
        <v>276.85000000000002</v>
      </c>
      <c r="AU8" s="44"/>
      <c r="AV8" s="44"/>
      <c r="AW8" s="44"/>
      <c r="AX8" s="44"/>
      <c r="AY8" s="44"/>
      <c r="AZ8" s="44"/>
      <c r="BA8" s="44"/>
      <c r="BB8" s="44">
        <f>データ!U6</f>
        <v>168.32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41.49</v>
      </c>
      <c r="J10" s="44"/>
      <c r="K10" s="44"/>
      <c r="L10" s="44"/>
      <c r="M10" s="44"/>
      <c r="N10" s="44"/>
      <c r="O10" s="44"/>
      <c r="P10" s="44">
        <f>データ!P6</f>
        <v>0.01</v>
      </c>
      <c r="Q10" s="44"/>
      <c r="R10" s="44"/>
      <c r="S10" s="44"/>
      <c r="T10" s="44"/>
      <c r="U10" s="44"/>
      <c r="V10" s="44"/>
      <c r="W10" s="44">
        <f>データ!Q6</f>
        <v>100</v>
      </c>
      <c r="X10" s="44"/>
      <c r="Y10" s="44"/>
      <c r="Z10" s="44"/>
      <c r="AA10" s="44"/>
      <c r="AB10" s="44"/>
      <c r="AC10" s="44"/>
      <c r="AD10" s="45">
        <f>データ!R6</f>
        <v>3850</v>
      </c>
      <c r="AE10" s="45"/>
      <c r="AF10" s="45"/>
      <c r="AG10" s="45"/>
      <c r="AH10" s="45"/>
      <c r="AI10" s="45"/>
      <c r="AJ10" s="45"/>
      <c r="AK10" s="2"/>
      <c r="AL10" s="45">
        <f>データ!V6</f>
        <v>6</v>
      </c>
      <c r="AM10" s="45"/>
      <c r="AN10" s="45"/>
      <c r="AO10" s="45"/>
      <c r="AP10" s="45"/>
      <c r="AQ10" s="45"/>
      <c r="AR10" s="45"/>
      <c r="AS10" s="45"/>
      <c r="AT10" s="44">
        <f>データ!W6</f>
        <v>1.0900000000000001</v>
      </c>
      <c r="AU10" s="44"/>
      <c r="AV10" s="44"/>
      <c r="AW10" s="44"/>
      <c r="AX10" s="44"/>
      <c r="AY10" s="44"/>
      <c r="AZ10" s="44"/>
      <c r="BA10" s="44"/>
      <c r="BB10" s="44">
        <f>データ!X6</f>
        <v>5.5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NOSr5GDP01oUVcGMJutR2B/uxqR8edeIXAifiZYDpdVm7Z+XmJt4ubz7/Qjv+mfRFDAe5WHVaGDmkqDtD8g90w==" saltValue="L9CXCBETQNBLNWXmfHpLZ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432105</v>
      </c>
      <c r="D6" s="19">
        <f t="shared" si="3"/>
        <v>46</v>
      </c>
      <c r="E6" s="19">
        <f t="shared" si="3"/>
        <v>18</v>
      </c>
      <c r="F6" s="19">
        <f t="shared" si="3"/>
        <v>1</v>
      </c>
      <c r="G6" s="19">
        <f t="shared" si="3"/>
        <v>0</v>
      </c>
      <c r="H6" s="19" t="str">
        <f t="shared" si="3"/>
        <v>熊本県　菊池市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41.49</v>
      </c>
      <c r="P6" s="20">
        <f t="shared" si="3"/>
        <v>0.01</v>
      </c>
      <c r="Q6" s="20">
        <f t="shared" si="3"/>
        <v>100</v>
      </c>
      <c r="R6" s="20">
        <f t="shared" si="3"/>
        <v>3850</v>
      </c>
      <c r="S6" s="20">
        <f t="shared" si="3"/>
        <v>46599</v>
      </c>
      <c r="T6" s="20">
        <f t="shared" si="3"/>
        <v>276.85000000000002</v>
      </c>
      <c r="U6" s="20">
        <f t="shared" si="3"/>
        <v>168.32</v>
      </c>
      <c r="V6" s="20">
        <f t="shared" si="3"/>
        <v>6</v>
      </c>
      <c r="W6" s="20">
        <f t="shared" si="3"/>
        <v>1.0900000000000001</v>
      </c>
      <c r="X6" s="20">
        <f t="shared" si="3"/>
        <v>5.5</v>
      </c>
      <c r="Y6" s="21">
        <f>IF(Y7="",NA(),Y7)</f>
        <v>140.16999999999999</v>
      </c>
      <c r="Z6" s="21">
        <f t="shared" ref="Z6:AH6" si="4">IF(Z7="",NA(),Z7)</f>
        <v>140.9</v>
      </c>
      <c r="AA6" s="21">
        <f t="shared" si="4"/>
        <v>114.68</v>
      </c>
      <c r="AB6" s="21">
        <f t="shared" si="4"/>
        <v>118.69</v>
      </c>
      <c r="AC6" s="21">
        <f t="shared" si="4"/>
        <v>115.92</v>
      </c>
      <c r="AD6" s="21">
        <f t="shared" si="4"/>
        <v>96.14</v>
      </c>
      <c r="AE6" s="21">
        <f t="shared" si="4"/>
        <v>95.6</v>
      </c>
      <c r="AF6" s="21">
        <f t="shared" si="4"/>
        <v>93.57</v>
      </c>
      <c r="AG6" s="21">
        <f t="shared" si="4"/>
        <v>96.48</v>
      </c>
      <c r="AH6" s="21">
        <f t="shared" si="4"/>
        <v>100.84</v>
      </c>
      <c r="AI6" s="20" t="str">
        <f>IF(AI7="","",IF(AI7="-","【-】","【"&amp;SUBSTITUTE(TEXT(AI7,"#,##0.00"),"-","△")&amp;"】"))</f>
        <v>【100.11】</v>
      </c>
      <c r="AJ6" s="21">
        <f>IF(AJ7="",NA(),AJ7)</f>
        <v>149.08000000000001</v>
      </c>
      <c r="AK6" s="20">
        <f t="shared" ref="AK6:AS6" si="5">IF(AK7="",NA(),AK7)</f>
        <v>0</v>
      </c>
      <c r="AL6" s="20">
        <f t="shared" si="5"/>
        <v>0</v>
      </c>
      <c r="AM6" s="20">
        <f t="shared" si="5"/>
        <v>0</v>
      </c>
      <c r="AN6" s="20">
        <f t="shared" si="5"/>
        <v>0</v>
      </c>
      <c r="AO6" s="21">
        <f t="shared" si="5"/>
        <v>237</v>
      </c>
      <c r="AP6" s="21">
        <f t="shared" si="5"/>
        <v>257.23</v>
      </c>
      <c r="AQ6" s="21">
        <f t="shared" si="5"/>
        <v>293.54000000000002</v>
      </c>
      <c r="AR6" s="21">
        <f t="shared" si="5"/>
        <v>224.6</v>
      </c>
      <c r="AS6" s="21">
        <f t="shared" si="5"/>
        <v>135.16999999999999</v>
      </c>
      <c r="AT6" s="20" t="str">
        <f>IF(AT7="","",IF(AT7="-","【-】","【"&amp;SUBSTITUTE(TEXT(AT7,"#,##0.00"),"-","△")&amp;"】"))</f>
        <v>【144.34】</v>
      </c>
      <c r="AU6" s="21">
        <f>IF(AU7="",NA(),AU7)</f>
        <v>104.93</v>
      </c>
      <c r="AV6" s="21">
        <f t="shared" ref="AV6:BD6" si="6">IF(AV7="",NA(),AV7)</f>
        <v>189.71</v>
      </c>
      <c r="AW6" s="21">
        <f t="shared" si="6"/>
        <v>263.08</v>
      </c>
      <c r="AX6" s="21">
        <f t="shared" si="6"/>
        <v>304.76</v>
      </c>
      <c r="AY6" s="21">
        <f t="shared" si="6"/>
        <v>341.03</v>
      </c>
      <c r="AZ6" s="21">
        <f t="shared" si="6"/>
        <v>135.35</v>
      </c>
      <c r="BA6" s="21">
        <f t="shared" si="6"/>
        <v>150.91999999999999</v>
      </c>
      <c r="BB6" s="21">
        <f t="shared" si="6"/>
        <v>151.72</v>
      </c>
      <c r="BC6" s="21">
        <f t="shared" si="6"/>
        <v>132.16</v>
      </c>
      <c r="BD6" s="21">
        <f t="shared" si="6"/>
        <v>113.41</v>
      </c>
      <c r="BE6" s="20" t="str">
        <f>IF(BE7="","",IF(BE7="-","【-】","【"&amp;SUBSTITUTE(TEXT(BE7,"#,##0.00"),"-","△")&amp;"】"))</f>
        <v>【114.26】</v>
      </c>
      <c r="BF6" s="20">
        <f>IF(BF7="",NA(),BF7)</f>
        <v>0</v>
      </c>
      <c r="BG6" s="20">
        <f t="shared" ref="BG6:BO6" si="7">IF(BG7="",NA(),BG7)</f>
        <v>0</v>
      </c>
      <c r="BH6" s="20">
        <f t="shared" si="7"/>
        <v>0</v>
      </c>
      <c r="BI6" s="20">
        <f t="shared" si="7"/>
        <v>0</v>
      </c>
      <c r="BJ6" s="20">
        <f t="shared" si="7"/>
        <v>0</v>
      </c>
      <c r="BK6" s="21">
        <f t="shared" si="7"/>
        <v>782.91</v>
      </c>
      <c r="BL6" s="21">
        <f t="shared" si="7"/>
        <v>783.21</v>
      </c>
      <c r="BM6" s="21">
        <f t="shared" si="7"/>
        <v>902.04</v>
      </c>
      <c r="BN6" s="21">
        <f t="shared" si="7"/>
        <v>992.16</v>
      </c>
      <c r="BO6" s="21">
        <f t="shared" si="7"/>
        <v>950.64</v>
      </c>
      <c r="BP6" s="20" t="str">
        <f>IF(BP7="","",IF(BP7="-","【-】","【"&amp;SUBSTITUTE(TEXT(BP7,"#,##0.00"),"-","△")&amp;"】"))</f>
        <v>【876.32】</v>
      </c>
      <c r="BQ6" s="21">
        <f>IF(BQ7="",NA(),BQ7)</f>
        <v>56.79</v>
      </c>
      <c r="BR6" s="21">
        <f t="shared" ref="BR6:BZ6" si="8">IF(BR7="",NA(),BR7)</f>
        <v>52.88</v>
      </c>
      <c r="BS6" s="21">
        <f t="shared" si="8"/>
        <v>46.67</v>
      </c>
      <c r="BT6" s="21">
        <f t="shared" si="8"/>
        <v>34.5</v>
      </c>
      <c r="BU6" s="21">
        <f t="shared" si="8"/>
        <v>30.25</v>
      </c>
      <c r="BV6" s="21">
        <f t="shared" si="8"/>
        <v>49.38</v>
      </c>
      <c r="BW6" s="21">
        <f t="shared" si="8"/>
        <v>48.53</v>
      </c>
      <c r="BX6" s="21">
        <f t="shared" si="8"/>
        <v>46.11</v>
      </c>
      <c r="BY6" s="21">
        <f t="shared" si="8"/>
        <v>45.55</v>
      </c>
      <c r="BZ6" s="21">
        <f t="shared" si="8"/>
        <v>38.549999999999997</v>
      </c>
      <c r="CA6" s="20" t="str">
        <f>IF(CA7="","",IF(CA7="-","【-】","【"&amp;SUBSTITUTE(TEXT(CA7,"#,##0.00"),"-","△")&amp;"】"))</f>
        <v>【39.48】</v>
      </c>
      <c r="CB6" s="21">
        <f>IF(CB7="",NA(),CB7)</f>
        <v>341.67</v>
      </c>
      <c r="CC6" s="21">
        <f t="shared" ref="CC6:CK6" si="9">IF(CC7="",NA(),CC7)</f>
        <v>367.37</v>
      </c>
      <c r="CD6" s="21">
        <f t="shared" si="9"/>
        <v>458.94</v>
      </c>
      <c r="CE6" s="21">
        <f t="shared" si="9"/>
        <v>714.61</v>
      </c>
      <c r="CF6" s="21">
        <f t="shared" si="9"/>
        <v>815.07</v>
      </c>
      <c r="CG6" s="21">
        <f t="shared" si="9"/>
        <v>316.97000000000003</v>
      </c>
      <c r="CH6" s="21">
        <f t="shared" si="9"/>
        <v>326.17</v>
      </c>
      <c r="CI6" s="21">
        <f t="shared" si="9"/>
        <v>336.93</v>
      </c>
      <c r="CJ6" s="21">
        <f t="shared" si="9"/>
        <v>331.17</v>
      </c>
      <c r="CK6" s="21">
        <f t="shared" si="9"/>
        <v>391.34</v>
      </c>
      <c r="CL6" s="20" t="str">
        <f>IF(CL7="","",IF(CL7="-","【-】","【"&amp;SUBSTITUTE(TEXT(CL7,"#,##0.00"),"-","△")&amp;"】"))</f>
        <v>【390.09】</v>
      </c>
      <c r="CM6" s="21">
        <f>IF(CM7="",NA(),CM7)</f>
        <v>50</v>
      </c>
      <c r="CN6" s="21">
        <f t="shared" ref="CN6:CV6" si="10">IF(CN7="",NA(),CN7)</f>
        <v>50</v>
      </c>
      <c r="CO6" s="21">
        <f t="shared" si="10"/>
        <v>50</v>
      </c>
      <c r="CP6" s="21">
        <f t="shared" si="10"/>
        <v>25</v>
      </c>
      <c r="CQ6" s="21">
        <f t="shared" si="10"/>
        <v>25</v>
      </c>
      <c r="CR6" s="21">
        <f t="shared" si="10"/>
        <v>46.36</v>
      </c>
      <c r="CS6" s="21">
        <f t="shared" si="10"/>
        <v>46.45</v>
      </c>
      <c r="CT6" s="21">
        <f t="shared" si="10"/>
        <v>45.36</v>
      </c>
      <c r="CU6" s="21">
        <f t="shared" si="10"/>
        <v>45.93</v>
      </c>
      <c r="CV6" s="21">
        <f t="shared" si="10"/>
        <v>44.52</v>
      </c>
      <c r="CW6" s="20" t="str">
        <f>IF(CW7="","",IF(CW7="-","【-】","【"&amp;SUBSTITUTE(TEXT(CW7,"#,##0.00"),"-","△")&amp;"】"))</f>
        <v>【45.56】</v>
      </c>
      <c r="CX6" s="21">
        <f>IF(CX7="",NA(),CX7)</f>
        <v>100</v>
      </c>
      <c r="CY6" s="21">
        <f t="shared" ref="CY6:DG6" si="11">IF(CY7="",NA(),CY7)</f>
        <v>100</v>
      </c>
      <c r="CZ6" s="21">
        <f t="shared" si="11"/>
        <v>100</v>
      </c>
      <c r="DA6" s="21">
        <f t="shared" si="11"/>
        <v>100</v>
      </c>
      <c r="DB6" s="21">
        <f t="shared" si="11"/>
        <v>100</v>
      </c>
      <c r="DC6" s="21">
        <f t="shared" si="11"/>
        <v>83.08</v>
      </c>
      <c r="DD6" s="21">
        <f t="shared" si="11"/>
        <v>82.61</v>
      </c>
      <c r="DE6" s="21">
        <f t="shared" si="11"/>
        <v>82.21</v>
      </c>
      <c r="DF6" s="21">
        <f t="shared" si="11"/>
        <v>82.98</v>
      </c>
      <c r="DG6" s="21">
        <f t="shared" si="11"/>
        <v>82.9</v>
      </c>
      <c r="DH6" s="20" t="str">
        <f>IF(DH7="","",IF(DH7="-","【-】","【"&amp;SUBSTITUTE(TEXT(DH7,"#,##0.00"),"-","△")&amp;"】"))</f>
        <v>【82.62】</v>
      </c>
      <c r="DI6" s="21">
        <f>IF(DI7="",NA(),DI7)</f>
        <v>9.5500000000000007</v>
      </c>
      <c r="DJ6" s="21">
        <f t="shared" ref="DJ6:DR6" si="12">IF(DJ7="",NA(),DJ7)</f>
        <v>19.100000000000001</v>
      </c>
      <c r="DK6" s="21">
        <f t="shared" si="12"/>
        <v>28.68</v>
      </c>
      <c r="DL6" s="21">
        <f t="shared" si="12"/>
        <v>38.25</v>
      </c>
      <c r="DM6" s="21">
        <f t="shared" si="12"/>
        <v>47.8</v>
      </c>
      <c r="DN6" s="21">
        <f t="shared" si="12"/>
        <v>33.75</v>
      </c>
      <c r="DO6" s="21">
        <f t="shared" si="12"/>
        <v>36.21</v>
      </c>
      <c r="DP6" s="21">
        <f t="shared" si="12"/>
        <v>39.69</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432105</v>
      </c>
      <c r="D7" s="23">
        <v>46</v>
      </c>
      <c r="E7" s="23">
        <v>18</v>
      </c>
      <c r="F7" s="23">
        <v>1</v>
      </c>
      <c r="G7" s="23">
        <v>0</v>
      </c>
      <c r="H7" s="23" t="s">
        <v>96</v>
      </c>
      <c r="I7" s="23" t="s">
        <v>97</v>
      </c>
      <c r="J7" s="23" t="s">
        <v>98</v>
      </c>
      <c r="K7" s="23" t="s">
        <v>99</v>
      </c>
      <c r="L7" s="23" t="s">
        <v>100</v>
      </c>
      <c r="M7" s="23" t="s">
        <v>101</v>
      </c>
      <c r="N7" s="24" t="s">
        <v>102</v>
      </c>
      <c r="O7" s="24">
        <v>41.49</v>
      </c>
      <c r="P7" s="24">
        <v>0.01</v>
      </c>
      <c r="Q7" s="24">
        <v>100</v>
      </c>
      <c r="R7" s="24">
        <v>3850</v>
      </c>
      <c r="S7" s="24">
        <v>46599</v>
      </c>
      <c r="T7" s="24">
        <v>276.85000000000002</v>
      </c>
      <c r="U7" s="24">
        <v>168.32</v>
      </c>
      <c r="V7" s="24">
        <v>6</v>
      </c>
      <c r="W7" s="24">
        <v>1.0900000000000001</v>
      </c>
      <c r="X7" s="24">
        <v>5.5</v>
      </c>
      <c r="Y7" s="24">
        <v>140.16999999999999</v>
      </c>
      <c r="Z7" s="24">
        <v>140.9</v>
      </c>
      <c r="AA7" s="24">
        <v>114.68</v>
      </c>
      <c r="AB7" s="24">
        <v>118.69</v>
      </c>
      <c r="AC7" s="24">
        <v>115.92</v>
      </c>
      <c r="AD7" s="24">
        <v>96.14</v>
      </c>
      <c r="AE7" s="24">
        <v>95.6</v>
      </c>
      <c r="AF7" s="24">
        <v>93.57</v>
      </c>
      <c r="AG7" s="24">
        <v>96.48</v>
      </c>
      <c r="AH7" s="24">
        <v>100.84</v>
      </c>
      <c r="AI7" s="24">
        <v>100.11</v>
      </c>
      <c r="AJ7" s="24">
        <v>149.08000000000001</v>
      </c>
      <c r="AK7" s="24">
        <v>0</v>
      </c>
      <c r="AL7" s="24">
        <v>0</v>
      </c>
      <c r="AM7" s="24">
        <v>0</v>
      </c>
      <c r="AN7" s="24">
        <v>0</v>
      </c>
      <c r="AO7" s="24">
        <v>237</v>
      </c>
      <c r="AP7" s="24">
        <v>257.23</v>
      </c>
      <c r="AQ7" s="24">
        <v>293.54000000000002</v>
      </c>
      <c r="AR7" s="24">
        <v>224.6</v>
      </c>
      <c r="AS7" s="24">
        <v>135.16999999999999</v>
      </c>
      <c r="AT7" s="24">
        <v>144.34</v>
      </c>
      <c r="AU7" s="24">
        <v>104.93</v>
      </c>
      <c r="AV7" s="24">
        <v>189.71</v>
      </c>
      <c r="AW7" s="24">
        <v>263.08</v>
      </c>
      <c r="AX7" s="24">
        <v>304.76</v>
      </c>
      <c r="AY7" s="24">
        <v>341.03</v>
      </c>
      <c r="AZ7" s="24">
        <v>135.35</v>
      </c>
      <c r="BA7" s="24">
        <v>150.91999999999999</v>
      </c>
      <c r="BB7" s="24">
        <v>151.72</v>
      </c>
      <c r="BC7" s="24">
        <v>132.16</v>
      </c>
      <c r="BD7" s="24">
        <v>113.41</v>
      </c>
      <c r="BE7" s="24">
        <v>114.26</v>
      </c>
      <c r="BF7" s="24">
        <v>0</v>
      </c>
      <c r="BG7" s="24">
        <v>0</v>
      </c>
      <c r="BH7" s="24">
        <v>0</v>
      </c>
      <c r="BI7" s="24">
        <v>0</v>
      </c>
      <c r="BJ7" s="24">
        <v>0</v>
      </c>
      <c r="BK7" s="24">
        <v>782.91</v>
      </c>
      <c r="BL7" s="24">
        <v>783.21</v>
      </c>
      <c r="BM7" s="24">
        <v>902.04</v>
      </c>
      <c r="BN7" s="24">
        <v>992.16</v>
      </c>
      <c r="BO7" s="24">
        <v>950.64</v>
      </c>
      <c r="BP7" s="24">
        <v>876.32</v>
      </c>
      <c r="BQ7" s="24">
        <v>56.79</v>
      </c>
      <c r="BR7" s="24">
        <v>52.88</v>
      </c>
      <c r="BS7" s="24">
        <v>46.67</v>
      </c>
      <c r="BT7" s="24">
        <v>34.5</v>
      </c>
      <c r="BU7" s="24">
        <v>30.25</v>
      </c>
      <c r="BV7" s="24">
        <v>49.38</v>
      </c>
      <c r="BW7" s="24">
        <v>48.53</v>
      </c>
      <c r="BX7" s="24">
        <v>46.11</v>
      </c>
      <c r="BY7" s="24">
        <v>45.55</v>
      </c>
      <c r="BZ7" s="24">
        <v>38.549999999999997</v>
      </c>
      <c r="CA7" s="24">
        <v>39.479999999999997</v>
      </c>
      <c r="CB7" s="24">
        <v>341.67</v>
      </c>
      <c r="CC7" s="24">
        <v>367.37</v>
      </c>
      <c r="CD7" s="24">
        <v>458.94</v>
      </c>
      <c r="CE7" s="24">
        <v>714.61</v>
      </c>
      <c r="CF7" s="24">
        <v>815.07</v>
      </c>
      <c r="CG7" s="24">
        <v>316.97000000000003</v>
      </c>
      <c r="CH7" s="24">
        <v>326.17</v>
      </c>
      <c r="CI7" s="24">
        <v>336.93</v>
      </c>
      <c r="CJ7" s="24">
        <v>331.17</v>
      </c>
      <c r="CK7" s="24">
        <v>391.34</v>
      </c>
      <c r="CL7" s="24">
        <v>390.09</v>
      </c>
      <c r="CM7" s="24">
        <v>50</v>
      </c>
      <c r="CN7" s="24">
        <v>50</v>
      </c>
      <c r="CO7" s="24">
        <v>50</v>
      </c>
      <c r="CP7" s="24">
        <v>25</v>
      </c>
      <c r="CQ7" s="24">
        <v>25</v>
      </c>
      <c r="CR7" s="24">
        <v>46.36</v>
      </c>
      <c r="CS7" s="24">
        <v>46.45</v>
      </c>
      <c r="CT7" s="24">
        <v>45.36</v>
      </c>
      <c r="CU7" s="24">
        <v>45.93</v>
      </c>
      <c r="CV7" s="24">
        <v>44.52</v>
      </c>
      <c r="CW7" s="24">
        <v>45.56</v>
      </c>
      <c r="CX7" s="24">
        <v>100</v>
      </c>
      <c r="CY7" s="24">
        <v>100</v>
      </c>
      <c r="CZ7" s="24">
        <v>100</v>
      </c>
      <c r="DA7" s="24">
        <v>100</v>
      </c>
      <c r="DB7" s="24">
        <v>100</v>
      </c>
      <c r="DC7" s="24">
        <v>83.08</v>
      </c>
      <c r="DD7" s="24">
        <v>82.61</v>
      </c>
      <c r="DE7" s="24">
        <v>82.21</v>
      </c>
      <c r="DF7" s="24">
        <v>82.98</v>
      </c>
      <c r="DG7" s="24">
        <v>82.9</v>
      </c>
      <c r="DH7" s="24">
        <v>82.62</v>
      </c>
      <c r="DI7" s="24">
        <v>9.5500000000000007</v>
      </c>
      <c r="DJ7" s="24">
        <v>19.100000000000001</v>
      </c>
      <c r="DK7" s="24">
        <v>28.68</v>
      </c>
      <c r="DL7" s="24">
        <v>38.25</v>
      </c>
      <c r="DM7" s="24">
        <v>47.8</v>
      </c>
      <c r="DN7" s="24">
        <v>33.75</v>
      </c>
      <c r="DO7" s="24">
        <v>36.21</v>
      </c>
      <c r="DP7" s="24">
        <v>39.69</v>
      </c>
      <c r="DQ7" s="24">
        <v>39.700000000000003</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2025-12-23T06:33:54Z</dcterms:created>
  <dcterms:modified xsi:type="dcterms:W3CDTF">2026-02-05T09:22:32Z</dcterms:modified>
  <cp:category/>
</cp:coreProperties>
</file>