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7 山鹿市●\13 下水道（個別：法適）\"/>
    </mc:Choice>
  </mc:AlternateContent>
  <xr:revisionPtr revIDLastSave="0" documentId="13_ncr:1_{ED878D03-FC04-457B-8EBE-5559C7856CB8}" xr6:coauthVersionLast="47" xr6:coauthVersionMax="47" xr10:uidLastSave="{00000000-0000-0000-0000-000000000000}"/>
  <workbookProtection workbookAlgorithmName="SHA-512" workbookHashValue="goukwOd/r3vYyOvc0hN0KfJtwx4phALUUL40aseXexodZGKmHAdg1r0td3q2+YUX3+Gy31QexU9K1AuoeTQCCA==" workbookSaltValue="1VbIthRx6TjHqfVqVLBw3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10" i="4"/>
  <c r="I8" i="4"/>
</calcChain>
</file>

<file path=xl/sharedStrings.xml><?xml version="1.0" encoding="utf-8"?>
<sst xmlns="http://schemas.openxmlformats.org/spreadsheetml/2006/main" count="307" uniqueCount="115">
  <si>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</si>
  <si>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</si>
  <si>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</si>
  <si>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</si>
  <si>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</si>
  <si>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</si>
  <si>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</si>
  <si>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</si>
  <si>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</si>
  <si>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</si>
  <si>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</si>
  <si>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</si>
  <si>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</si>
  <si>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</si>
  <si>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</si>
  <si>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</si>
  <si>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</si>
  <si>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</si>
  <si>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</si>
  <si>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</si>
  <si>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</si>
  <si>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</si>
  <si>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</si>
  <si>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</si>
  <si>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</si>
  <si>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</si>
  <si>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</si>
  <si>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</si>
  <si>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</si>
  <si>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</si>
  <si>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</si>
  <si>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</si>
  <si>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</si>
  <si>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</si>
  <si>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</si>
  <si>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</si>
  <si>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</si>
  <si>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</si>
  <si>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</si>
  <si>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</si>
  <si>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</si>
  <si>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</si>
  <si>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</si>
  <si>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</si>
  <si>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</si>
  <si>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</si>
  <si>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</si>
  <si>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</si>
  <si>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</si>
  <si>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</si>
  <si>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</si>
  <si>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</si>
  <si>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</si>
  <si>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</si>
  <si>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</si>
  <si>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</si>
  <si>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</si>
  <si>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</si>
  <si>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</si>
  <si>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</si>
  <si>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</si>
  <si>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</si>
  <si>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</si>
  <si>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</si>
  <si>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</si>
  <si>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</si>
  <si>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</si>
  <si>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</si>
  <si>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</si>
  <si>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</si>
  <si>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</si>
  <si>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</si>
  <si>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</si>
  <si>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</si>
  <si>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</si>
  <si>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</si>
  <si>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</si>
  <si>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</si>
  <si>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</si>
  <si>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</si>
  <si>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</si>
  <si>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</si>
  <si>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</si>
  <si>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</si>
  <si>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</si>
  <si>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</si>
  <si>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</si>
  <si>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</si>
  <si>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</si>
  <si>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</si>
  <si>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</si>
  <si>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</si>
  <si>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</si>
  <si>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</si>
  <si>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</si>
  <si>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</si>
  <si>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</si>
  <si>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</si>
  <si>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</si>
  <si>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</si>
  <si>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</si>
  <si>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</si>
  <si>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</si>
  <si>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</si>
  <si>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</si>
  <si>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</si>
  <si>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</si>
  <si>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</si>
  <si>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</si>
  <si>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</si>
  <si>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</si>
  <si>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</si>
  <si>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減価償却がどの程度進んでいるか。資産の老朽化度合を示す）は、全国平均及び類似団体平均値よりも大きく下回っているが、その要因は固定資産を法適用時の簿価で計上したためである。
　本事業は平成10年度開始であり、合併浄化槽の耐用年数は30年ほどであるため、指標には表れない設備の老朽化が進んでいると考えられる。</t>
    <rPh sb="63" eb="65">
      <t>シタマワ</t>
    </rPh>
    <rPh sb="101" eb="102">
      <t>ホン</t>
    </rPh>
    <rPh sb="102" eb="104">
      <t>ジギョウ</t>
    </rPh>
    <rPh sb="105" eb="107">
      <t>ヘイセイ</t>
    </rPh>
    <rPh sb="109" eb="111">
      <t>ネンド</t>
    </rPh>
    <rPh sb="111" eb="113">
      <t>カイシ</t>
    </rPh>
    <rPh sb="117" eb="119">
      <t>ガッペイ</t>
    </rPh>
    <rPh sb="119" eb="122">
      <t>ジョウカソウ</t>
    </rPh>
    <rPh sb="123" eb="125">
      <t>タイヨウ</t>
    </rPh>
    <rPh sb="125" eb="127">
      <t>ネンスウ</t>
    </rPh>
    <rPh sb="130" eb="131">
      <t>ネン</t>
    </rPh>
    <rPh sb="147" eb="149">
      <t>セツビ</t>
    </rPh>
    <rPh sb="160" eb="161">
      <t>カンガ</t>
    </rPh>
    <phoneticPr fontId="4"/>
  </si>
  <si>
    <t>　収支においては、経常収支比率、経費回収率ともに適正な基準を下回っている。
　それに加えて、当面大規模な修繕や更新は見込んでいないものの、事業開始から20年以上が経過している。
　今後は、人口減少に伴う使用料収入の減少や老朽化した施設の更新により、経費の増加が一層進むと考えられるため、費用の抑制や料金の改定が必要となってくる。
　令和5年度に改定された経営戦略を基に、地方公営企業法の適用に伴って見える化された課題を再確認し、経営の健全化に向けた取組に努めていく。</t>
    <rPh sb="1" eb="3">
      <t>シュウシ</t>
    </rPh>
    <rPh sb="9" eb="11">
      <t>ケイジョウ</t>
    </rPh>
    <rPh sb="11" eb="13">
      <t>シュウシ</t>
    </rPh>
    <rPh sb="13" eb="15">
      <t>ヒリツ</t>
    </rPh>
    <rPh sb="16" eb="18">
      <t>ケイヒ</t>
    </rPh>
    <rPh sb="18" eb="20">
      <t>カイシュウ</t>
    </rPh>
    <rPh sb="20" eb="21">
      <t>リツ</t>
    </rPh>
    <rPh sb="24" eb="26">
      <t>テキセイ</t>
    </rPh>
    <rPh sb="27" eb="29">
      <t>キジュン</t>
    </rPh>
    <rPh sb="30" eb="32">
      <t>シタマワ</t>
    </rPh>
    <rPh sb="81" eb="83">
      <t>ケイカ</t>
    </rPh>
    <rPh sb="115" eb="117">
      <t>シセツ</t>
    </rPh>
    <rPh sb="118" eb="120">
      <t>コウシン</t>
    </rPh>
    <rPh sb="130" eb="132">
      <t>イッソウ</t>
    </rPh>
    <rPh sb="143" eb="145">
      <t>ヒヨウ</t>
    </rPh>
    <rPh sb="166" eb="168">
      <t>レイワ</t>
    </rPh>
    <rPh sb="169" eb="171">
      <t>ネンド</t>
    </rPh>
    <rPh sb="177" eb="179">
      <t>ケイエイ</t>
    </rPh>
    <rPh sb="179" eb="181">
      <t>センリャク</t>
    </rPh>
    <rPh sb="182" eb="183">
      <t>モト</t>
    </rPh>
    <rPh sb="199" eb="200">
      <t>ミ</t>
    </rPh>
    <rPh sb="202" eb="203">
      <t>バ</t>
    </rPh>
    <rPh sb="206" eb="208">
      <t>カダイ</t>
    </rPh>
    <rPh sb="209" eb="212">
      <t>サイカクニン</t>
    </rPh>
    <phoneticPr fontId="4"/>
  </si>
  <si>
    <r>
      <rPr>
        <sz val="9"/>
        <rFont val="ＭＳ ゴシック"/>
        <family val="3"/>
        <charset val="128"/>
      </rPr>
      <t>　令和5年度より地方公営企業法を適用して事業を実施している。</t>
    </r>
    <r>
      <rPr>
        <sz val="9"/>
        <color rgb="FFFF0000"/>
        <rFont val="ＭＳ ゴシック"/>
        <family val="3"/>
        <charset val="128"/>
      </rPr>
      <t xml:space="preserve">
</t>
    </r>
    <r>
      <rPr>
        <sz val="9"/>
        <rFont val="ＭＳ ゴシック"/>
        <family val="3"/>
        <charset val="128"/>
      </rPr>
      <t>　①経常収支比率（収益で費用を賄えているかの比率)は、100％を下回り、類似団体平均値より低い水準にある。引き続き経費の削減と収入の確保等に努める必要がある。
　②累積欠損金比率（営業収益に対する累積欠損金の比率）は、前年度より増加し、類似団体平均値を上回っているが、同一会計で実施している農業集落排水事業及び小規模集落排水事業を含めた会計全体では欠損金は生じていない。
　③流動比率（短期的な債務に対する支払能力）は、類似団体平均値を大きく下回り、マイナス値となっている。同一会計で実施している農業集落排水事業及び小規模集落排水事業を含めた会計全体ではプラス値だが、100%は下回っているため、引き続き歳出の削減に努める必要がある。
　⑤経費回収率（経費を使用料で賄えているかの指標）は、100％を下回って推移しており、汚水処理に係る経費を使用料収入で回収できていないため、収入の確保及び経費の抑制に努める必要がある。
　⑥汚水処理原価（汚水処理に要した費用）については、類似団体平均値と比較して高い水準にある。物価上昇に伴う経費の増加及び人口減少に伴う有収水量の減少が見込まれる。</t>
    </r>
    <r>
      <rPr>
        <sz val="9"/>
        <color rgb="FFFF0000"/>
        <rFont val="ＭＳ ゴシック"/>
        <family val="3"/>
        <charset val="128"/>
      </rPr>
      <t xml:space="preserve">
</t>
    </r>
    <r>
      <rPr>
        <sz val="9"/>
        <rFont val="ＭＳ ゴシック"/>
        <family val="3"/>
        <charset val="128"/>
      </rPr>
      <t>　⑦施設使用率（1日に対応可能な処理能力に対する、1日平均処理水量の割合）は、浄化槽の処理能力が家の床面積で決まるため、居住者が少なければ低くなる。前年度に引き続き類似単体平均値を下回っており、今後の施設のあり方について検討する必要がある。</t>
    </r>
    <r>
      <rPr>
        <sz val="9"/>
        <color rgb="FFFF0000"/>
        <rFont val="ＭＳ ゴシック"/>
        <family val="3"/>
        <charset val="128"/>
      </rPr>
      <t xml:space="preserve">
</t>
    </r>
    <r>
      <rPr>
        <sz val="9"/>
        <rFont val="ＭＳ ゴシック"/>
        <family val="3"/>
        <charset val="128"/>
      </rPr>
      <t>　⑧水洗化率（汚水処理している人口の割合）については、類似団体平均値と比較すると高い水準にある。今後は人口減少に伴い、施設を設置した家屋が空き家となるケースも増えていくと予想され、個別施設の廃止も含め検討していく必要がある。</t>
    </r>
    <rPh sb="85" eb="86">
      <t>ツヅ</t>
    </rPh>
    <rPh sb="93" eb="95">
      <t>シュウニュウ</t>
    </rPh>
    <rPh sb="96" eb="99">
      <t>カクホナド</t>
    </rPh>
    <rPh sb="100" eb="101">
      <t>ツト</t>
    </rPh>
    <rPh sb="240" eb="244">
      <t>ルイジダンタイ</t>
    </rPh>
    <rPh sb="689" eb="692">
      <t>ゼンネンド</t>
    </rPh>
    <rPh sb="693" eb="694">
      <t>ヒ</t>
    </rPh>
    <rPh sb="695" eb="696">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</si>
</sst>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color rgb="FFFF0000"/>
      <name val="ＭＳ ゴシック"/>
      <family val="3"/>
      <charset val="128"/>
    </font>
    <font>
      <sz val="9"/>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71-4D8D-A5DB-E97A374DF6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271-4D8D-A5DB-E97A374DF6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39.53</c:v>
                </c:pt>
                <c:pt idx="4">
                  <c:v>43.24</c:v>
                </c:pt>
              </c:numCache>
            </c:numRef>
          </c:val>
          <c:extLst>
            <c:ext xmlns:c16="http://schemas.microsoft.com/office/drawing/2014/chart" uri="{C3380CC4-5D6E-409C-BE32-E72D297353CC}">
              <c16:uniqueId val="{00000000-C385-4FC0-913A-195B32A057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45.93</c:v>
                </c:pt>
                <c:pt idx="4">
                  <c:v>44.52</c:v>
                </c:pt>
              </c:numCache>
            </c:numRef>
          </c:val>
          <c:smooth val="0"/>
          <c:extLst>
            <c:ext xmlns:c16="http://schemas.microsoft.com/office/drawing/2014/chart" uri="{C3380CC4-5D6E-409C-BE32-E72D297353CC}">
              <c16:uniqueId val="{00000001-C385-4FC0-913A-195B32A057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93.24</c:v>
                </c:pt>
                <c:pt idx="4">
                  <c:v>92.86</c:v>
                </c:pt>
              </c:numCache>
            </c:numRef>
          </c:val>
          <c:extLst>
            <c:ext xmlns:c16="http://schemas.microsoft.com/office/drawing/2014/chart" uri="{C3380CC4-5D6E-409C-BE32-E72D297353CC}">
              <c16:uniqueId val="{00000000-AC58-4F01-8565-1FEE8974797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82.98</c:v>
                </c:pt>
                <c:pt idx="4">
                  <c:v>82.9</c:v>
                </c:pt>
              </c:numCache>
            </c:numRef>
          </c:val>
          <c:smooth val="0"/>
          <c:extLst>
            <c:ext xmlns:c16="http://schemas.microsoft.com/office/drawing/2014/chart" uri="{C3380CC4-5D6E-409C-BE32-E72D297353CC}">
              <c16:uniqueId val="{00000001-AC58-4F01-8565-1FEE8974797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67.069999999999993</c:v>
                </c:pt>
                <c:pt idx="4">
                  <c:v>83.69</c:v>
                </c:pt>
              </c:numCache>
            </c:numRef>
          </c:val>
          <c:extLst>
            <c:ext xmlns:c16="http://schemas.microsoft.com/office/drawing/2014/chart" uri="{C3380CC4-5D6E-409C-BE32-E72D297353CC}">
              <c16:uniqueId val="{00000000-8B25-4A02-AD3B-D6D44CC6B2B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96.48</c:v>
                </c:pt>
                <c:pt idx="4">
                  <c:v>100.84</c:v>
                </c:pt>
              </c:numCache>
            </c:numRef>
          </c:val>
          <c:smooth val="0"/>
          <c:extLst>
            <c:ext xmlns:c16="http://schemas.microsoft.com/office/drawing/2014/chart" uri="{C3380CC4-5D6E-409C-BE32-E72D297353CC}">
              <c16:uniqueId val="{00000001-8B25-4A02-AD3B-D6D44CC6B2B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11.46</c:v>
                </c:pt>
                <c:pt idx="4">
                  <c:v>22.92</c:v>
                </c:pt>
              </c:numCache>
            </c:numRef>
          </c:val>
          <c:extLst>
            <c:ext xmlns:c16="http://schemas.microsoft.com/office/drawing/2014/chart" uri="{C3380CC4-5D6E-409C-BE32-E72D297353CC}">
              <c16:uniqueId val="{00000000-038F-4E98-9DA3-39666A378DF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39.700000000000003</c:v>
                </c:pt>
                <c:pt idx="4">
                  <c:v>39.79</c:v>
                </c:pt>
              </c:numCache>
            </c:numRef>
          </c:val>
          <c:smooth val="0"/>
          <c:extLst>
            <c:ext xmlns:c16="http://schemas.microsoft.com/office/drawing/2014/chart" uri="{C3380CC4-5D6E-409C-BE32-E72D297353CC}">
              <c16:uniqueId val="{00000001-038F-4E98-9DA3-39666A378DF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AD-469D-9398-4C9C77C7908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4AD-469D-9398-4C9C77C7908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182.61</c:v>
                </c:pt>
                <c:pt idx="4">
                  <c:v>286.47000000000003</c:v>
                </c:pt>
              </c:numCache>
            </c:numRef>
          </c:val>
          <c:extLst>
            <c:ext xmlns:c16="http://schemas.microsoft.com/office/drawing/2014/chart" uri="{C3380CC4-5D6E-409C-BE32-E72D297353CC}">
              <c16:uniqueId val="{00000000-7BE8-4A14-AC4B-B5D58FF405B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224.6</c:v>
                </c:pt>
                <c:pt idx="4">
                  <c:v>135.16999999999999</c:v>
                </c:pt>
              </c:numCache>
            </c:numRef>
          </c:val>
          <c:smooth val="0"/>
          <c:extLst>
            <c:ext xmlns:c16="http://schemas.microsoft.com/office/drawing/2014/chart" uri="{C3380CC4-5D6E-409C-BE32-E72D297353CC}">
              <c16:uniqueId val="{00000001-7BE8-4A14-AC4B-B5D58FF405B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-12.89</c:v>
                </c:pt>
                <c:pt idx="4">
                  <c:v>-56.59</c:v>
                </c:pt>
              </c:numCache>
            </c:numRef>
          </c:val>
          <c:extLst>
            <c:ext xmlns:c16="http://schemas.microsoft.com/office/drawing/2014/chart" uri="{C3380CC4-5D6E-409C-BE32-E72D297353CC}">
              <c16:uniqueId val="{00000000-021C-4953-9483-C4ECC45CB0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132.16</c:v>
                </c:pt>
                <c:pt idx="4">
                  <c:v>113.41</c:v>
                </c:pt>
              </c:numCache>
            </c:numRef>
          </c:val>
          <c:smooth val="0"/>
          <c:extLst>
            <c:ext xmlns:c16="http://schemas.microsoft.com/office/drawing/2014/chart" uri="{C3380CC4-5D6E-409C-BE32-E72D297353CC}">
              <c16:uniqueId val="{00000001-021C-4953-9483-C4ECC45CB0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DC3-4306-A059-E19ACF1FCF1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992.16</c:v>
                </c:pt>
                <c:pt idx="4">
                  <c:v>950.64</c:v>
                </c:pt>
              </c:numCache>
            </c:numRef>
          </c:val>
          <c:smooth val="0"/>
          <c:extLst>
            <c:ext xmlns:c16="http://schemas.microsoft.com/office/drawing/2014/chart" uri="{C3380CC4-5D6E-409C-BE32-E72D297353CC}">
              <c16:uniqueId val="{00000001-4DC3-4306-A059-E19ACF1FCF1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29.14</c:v>
                </c:pt>
                <c:pt idx="4">
                  <c:v>27.55</c:v>
                </c:pt>
              </c:numCache>
            </c:numRef>
          </c:val>
          <c:extLst>
            <c:ext xmlns:c16="http://schemas.microsoft.com/office/drawing/2014/chart" uri="{C3380CC4-5D6E-409C-BE32-E72D297353CC}">
              <c16:uniqueId val="{00000000-CE0E-4B46-BACC-882686223DB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45.55</c:v>
                </c:pt>
                <c:pt idx="4">
                  <c:v>38.549999999999997</c:v>
                </c:pt>
              </c:numCache>
            </c:numRef>
          </c:val>
          <c:smooth val="0"/>
          <c:extLst>
            <c:ext xmlns:c16="http://schemas.microsoft.com/office/drawing/2014/chart" uri="{C3380CC4-5D6E-409C-BE32-E72D297353CC}">
              <c16:uniqueId val="{00000001-CE0E-4B46-BACC-882686223DB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379.43</c:v>
                </c:pt>
                <c:pt idx="4">
                  <c:v>412.51</c:v>
                </c:pt>
              </c:numCache>
            </c:numRef>
          </c:val>
          <c:extLst>
            <c:ext xmlns:c16="http://schemas.microsoft.com/office/drawing/2014/chart" uri="{C3380CC4-5D6E-409C-BE32-E72D297353CC}">
              <c16:uniqueId val="{00000000-068E-414A-910F-F9089B02E3B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331.17</c:v>
                </c:pt>
                <c:pt idx="4">
                  <c:v>391.34</c:v>
                </c:pt>
              </c:numCache>
            </c:numRef>
          </c:val>
          <c:smooth val="0"/>
          <c:extLst>
            <c:ext xmlns:c16="http://schemas.microsoft.com/office/drawing/2014/chart" uri="{C3380CC4-5D6E-409C-BE32-E72D297353CC}">
              <c16:uniqueId val="{00000001-068E-414A-910F-F9089B02E3B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熊本県　山鹿市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L2</v>
      </c>
      <c r="X8" s="70"/>
      <c r="Y8" s="70"/>
      <c r="Z8" s="70"/>
      <c r="AA8" s="70"/>
      <c r="AB8" s="70"/>
      <c r="AC8" s="70"/>
      <c r="AD8" s="71" t="str">
        <f>データ!$M$6</f>
        <v>非設置</v>
      </c>
      <c r="AE8" s="71"/>
      <c r="AF8" s="71"/>
      <c r="AG8" s="71"/>
      <c r="AH8" s="71"/>
      <c r="AI8" s="71"/>
      <c r="AJ8" s="71"/>
      <c r="AK8" s="3"/>
      <c r="AL8" s="44">
        <f>データ!S6</f>
        <v>48002</v>
      </c>
      <c r="AM8" s="44"/>
      <c r="AN8" s="44"/>
      <c r="AO8" s="44"/>
      <c r="AP8" s="44"/>
      <c r="AQ8" s="44"/>
      <c r="AR8" s="44"/>
      <c r="AS8" s="44"/>
      <c r="AT8" s="45">
        <f>データ!T6</f>
        <v>299.69</v>
      </c>
      <c r="AU8" s="45"/>
      <c r="AV8" s="45"/>
      <c r="AW8" s="45"/>
      <c r="AX8" s="45"/>
      <c r="AY8" s="45"/>
      <c r="AZ8" s="45"/>
      <c r="BA8" s="45"/>
      <c r="BB8" s="45">
        <f>データ!U6</f>
        <v>160.16999999999999</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3.11</v>
      </c>
      <c r="J10" s="45"/>
      <c r="K10" s="45"/>
      <c r="L10" s="45"/>
      <c r="M10" s="45"/>
      <c r="N10" s="45"/>
      <c r="O10" s="45"/>
      <c r="P10" s="45">
        <f>データ!P6</f>
        <v>0.15</v>
      </c>
      <c r="Q10" s="45"/>
      <c r="R10" s="45"/>
      <c r="S10" s="45"/>
      <c r="T10" s="45"/>
      <c r="U10" s="45"/>
      <c r="V10" s="45"/>
      <c r="W10" s="45">
        <f>データ!Q6</f>
        <v>100</v>
      </c>
      <c r="X10" s="45"/>
      <c r="Y10" s="45"/>
      <c r="Z10" s="45"/>
      <c r="AA10" s="45"/>
      <c r="AB10" s="45"/>
      <c r="AC10" s="45"/>
      <c r="AD10" s="44">
        <f>データ!R6</f>
        <v>2560</v>
      </c>
      <c r="AE10" s="44"/>
      <c r="AF10" s="44"/>
      <c r="AG10" s="44"/>
      <c r="AH10" s="44"/>
      <c r="AI10" s="44"/>
      <c r="AJ10" s="44"/>
      <c r="AK10" s="2"/>
      <c r="AL10" s="44">
        <f>データ!V6</f>
        <v>70</v>
      </c>
      <c r="AM10" s="44"/>
      <c r="AN10" s="44"/>
      <c r="AO10" s="44"/>
      <c r="AP10" s="44"/>
      <c r="AQ10" s="44"/>
      <c r="AR10" s="44"/>
      <c r="AS10" s="44"/>
      <c r="AT10" s="45">
        <f>データ!W6</f>
        <v>0.49</v>
      </c>
      <c r="AU10" s="45"/>
      <c r="AV10" s="45"/>
      <c r="AW10" s="45"/>
      <c r="AX10" s="45"/>
      <c r="AY10" s="45"/>
      <c r="AZ10" s="45"/>
      <c r="BA10" s="45"/>
      <c r="BB10" s="45">
        <f>データ!X6</f>
        <v>142.86000000000001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LzjamIysuc8WTu01D7gbMlctkimjluXqVo4dKrKfTa4Tmd6ipwNt3W/WC8cbf++APzp55I+jZZfseTqvpCzghw==" saltValue="NndGuXKCRl5mZND75EfH8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432083</v>
      </c>
      <c r="D6" s="19">
        <f t="shared" si="3"/>
        <v>46</v>
      </c>
      <c r="E6" s="19">
        <f t="shared" si="3"/>
        <v>18</v>
      </c>
      <c r="F6" s="19">
        <f t="shared" si="3"/>
        <v>1</v>
      </c>
      <c r="G6" s="19">
        <f t="shared" si="3"/>
        <v>0</v>
      </c>
      <c r="H6" s="19" t="str">
        <f t="shared" si="3"/>
        <v>熊本県　山鹿市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3.11</v>
      </c>
      <c r="P6" s="20">
        <f t="shared" si="3"/>
        <v>0.15</v>
      </c>
      <c r="Q6" s="20">
        <f t="shared" si="3"/>
        <v>100</v>
      </c>
      <c r="R6" s="20">
        <f t="shared" si="3"/>
        <v>2560</v>
      </c>
      <c r="S6" s="20">
        <f t="shared" si="3"/>
        <v>48002</v>
      </c>
      <c r="T6" s="20">
        <f t="shared" si="3"/>
        <v>299.69</v>
      </c>
      <c r="U6" s="20">
        <f t="shared" si="3"/>
        <v>160.16999999999999</v>
      </c>
      <c r="V6" s="20">
        <f t="shared" si="3"/>
        <v>70</v>
      </c>
      <c r="W6" s="20">
        <f t="shared" si="3"/>
        <v>0.49</v>
      </c>
      <c r="X6" s="20">
        <f t="shared" si="3"/>
        <v>142.86000000000001</v>
      </c>
      <c r="Y6" s="21" t="str">
        <f>IF(Y7="",NA(),Y7)</f>
        <v>-</v>
      </c>
      <c r="Z6" s="21" t="str">
        <f t="shared" ref="Z6:AH6" si="4">IF(Z7="",NA(),Z7)</f>
        <v>-</v>
      </c>
      <c r="AA6" s="21" t="str">
        <f t="shared" si="4"/>
        <v>-</v>
      </c>
      <c r="AB6" s="21">
        <f t="shared" si="4"/>
        <v>67.069999999999993</v>
      </c>
      <c r="AC6" s="21">
        <f t="shared" si="4"/>
        <v>83.69</v>
      </c>
      <c r="AD6" s="21" t="str">
        <f t="shared" si="4"/>
        <v>-</v>
      </c>
      <c r="AE6" s="21" t="str">
        <f t="shared" si="4"/>
        <v>-</v>
      </c>
      <c r="AF6" s="21" t="str">
        <f t="shared" si="4"/>
        <v>-</v>
      </c>
      <c r="AG6" s="21">
        <f t="shared" si="4"/>
        <v>96.48</v>
      </c>
      <c r="AH6" s="21">
        <f t="shared" si="4"/>
        <v>100.84</v>
      </c>
      <c r="AI6" s="20" t="str">
        <f>IF(AI7="","",IF(AI7="-","【-】","【"&amp;SUBSTITUTE(TEXT(AI7,"#,##0.00"),"-","△")&amp;"】"))</f>
        <v>【100.11】</v>
      </c>
      <c r="AJ6" s="21" t="str">
        <f>IF(AJ7="",NA(),AJ7)</f>
        <v>-</v>
      </c>
      <c r="AK6" s="21" t="str">
        <f t="shared" ref="AK6:AS6" si="5">IF(AK7="",NA(),AK7)</f>
        <v>-</v>
      </c>
      <c r="AL6" s="21" t="str">
        <f t="shared" si="5"/>
        <v>-</v>
      </c>
      <c r="AM6" s="21">
        <f t="shared" si="5"/>
        <v>182.61</v>
      </c>
      <c r="AN6" s="21">
        <f t="shared" si="5"/>
        <v>286.47000000000003</v>
      </c>
      <c r="AO6" s="21" t="str">
        <f t="shared" si="5"/>
        <v>-</v>
      </c>
      <c r="AP6" s="21" t="str">
        <f t="shared" si="5"/>
        <v>-</v>
      </c>
      <c r="AQ6" s="21" t="str">
        <f t="shared" si="5"/>
        <v>-</v>
      </c>
      <c r="AR6" s="21">
        <f t="shared" si="5"/>
        <v>224.6</v>
      </c>
      <c r="AS6" s="21">
        <f t="shared" si="5"/>
        <v>135.16999999999999</v>
      </c>
      <c r="AT6" s="20" t="str">
        <f>IF(AT7="","",IF(AT7="-","【-】","【"&amp;SUBSTITUTE(TEXT(AT7,"#,##0.00"),"-","△")&amp;"】"))</f>
        <v>【144.34】</v>
      </c>
      <c r="AU6" s="21" t="str">
        <f>IF(AU7="",NA(),AU7)</f>
        <v>-</v>
      </c>
      <c r="AV6" s="21" t="str">
        <f t="shared" ref="AV6:BD6" si="6">IF(AV7="",NA(),AV7)</f>
        <v>-</v>
      </c>
      <c r="AW6" s="21" t="str">
        <f t="shared" si="6"/>
        <v>-</v>
      </c>
      <c r="AX6" s="21">
        <f t="shared" si="6"/>
        <v>-12.89</v>
      </c>
      <c r="AY6" s="21">
        <f t="shared" si="6"/>
        <v>-56.59</v>
      </c>
      <c r="AZ6" s="21" t="str">
        <f t="shared" si="6"/>
        <v>-</v>
      </c>
      <c r="BA6" s="21" t="str">
        <f t="shared" si="6"/>
        <v>-</v>
      </c>
      <c r="BB6" s="21" t="str">
        <f t="shared" si="6"/>
        <v>-</v>
      </c>
      <c r="BC6" s="21">
        <f t="shared" si="6"/>
        <v>132.16</v>
      </c>
      <c r="BD6" s="21">
        <f t="shared" si="6"/>
        <v>113.41</v>
      </c>
      <c r="BE6" s="20" t="str">
        <f>IF(BE7="","",IF(BE7="-","【-】","【"&amp;SUBSTITUTE(TEXT(BE7,"#,##0.00"),"-","△")&amp;"】"))</f>
        <v>【114.26】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992.16</v>
      </c>
      <c r="BO6" s="21">
        <f t="shared" si="7"/>
        <v>950.64</v>
      </c>
      <c r="BP6" s="20" t="str">
        <f>IF(BP7="","",IF(BP7="-","【-】","【"&amp;SUBSTITUTE(TEXT(BP7,"#,##0.00"),"-","△")&amp;"】"))</f>
        <v>【876.32】</v>
      </c>
      <c r="BQ6" s="21" t="str">
        <f>IF(BQ7="",NA(),BQ7)</f>
        <v>-</v>
      </c>
      <c r="BR6" s="21" t="str">
        <f t="shared" ref="BR6:BZ6" si="8">IF(BR7="",NA(),BR7)</f>
        <v>-</v>
      </c>
      <c r="BS6" s="21" t="str">
        <f t="shared" si="8"/>
        <v>-</v>
      </c>
      <c r="BT6" s="21">
        <f t="shared" si="8"/>
        <v>29.14</v>
      </c>
      <c r="BU6" s="21">
        <f t="shared" si="8"/>
        <v>27.55</v>
      </c>
      <c r="BV6" s="21" t="str">
        <f t="shared" si="8"/>
        <v>-</v>
      </c>
      <c r="BW6" s="21" t="str">
        <f t="shared" si="8"/>
        <v>-</v>
      </c>
      <c r="BX6" s="21" t="str">
        <f t="shared" si="8"/>
        <v>-</v>
      </c>
      <c r="BY6" s="21">
        <f t="shared" si="8"/>
        <v>45.55</v>
      </c>
      <c r="BZ6" s="21">
        <f t="shared" si="8"/>
        <v>38.549999999999997</v>
      </c>
      <c r="CA6" s="20" t="str">
        <f>IF(CA7="","",IF(CA7="-","【-】","【"&amp;SUBSTITUTE(TEXT(CA7,"#,##0.00"),"-","△")&amp;"】"))</f>
        <v>【39.48】</v>
      </c>
      <c r="CB6" s="21" t="str">
        <f>IF(CB7="",NA(),CB7)</f>
        <v>-</v>
      </c>
      <c r="CC6" s="21" t="str">
        <f t="shared" ref="CC6:CK6" si="9">IF(CC7="",NA(),CC7)</f>
        <v>-</v>
      </c>
      <c r="CD6" s="21" t="str">
        <f t="shared" si="9"/>
        <v>-</v>
      </c>
      <c r="CE6" s="21">
        <f t="shared" si="9"/>
        <v>379.43</v>
      </c>
      <c r="CF6" s="21">
        <f t="shared" si="9"/>
        <v>412.51</v>
      </c>
      <c r="CG6" s="21" t="str">
        <f t="shared" si="9"/>
        <v>-</v>
      </c>
      <c r="CH6" s="21" t="str">
        <f t="shared" si="9"/>
        <v>-</v>
      </c>
      <c r="CI6" s="21" t="str">
        <f t="shared" si="9"/>
        <v>-</v>
      </c>
      <c r="CJ6" s="21">
        <f t="shared" si="9"/>
        <v>331.17</v>
      </c>
      <c r="CK6" s="21">
        <f t="shared" si="9"/>
        <v>391.34</v>
      </c>
      <c r="CL6" s="20" t="str">
        <f>IF(CL7="","",IF(CL7="-","【-】","【"&amp;SUBSTITUTE(TEXT(CL7,"#,##0.00"),"-","△")&amp;"】"))</f>
        <v>【390.09】</v>
      </c>
      <c r="CM6" s="21" t="str">
        <f>IF(CM7="",NA(),CM7)</f>
        <v>-</v>
      </c>
      <c r="CN6" s="21" t="str">
        <f t="shared" ref="CN6:CV6" si="10">IF(CN7="",NA(),CN7)</f>
        <v>-</v>
      </c>
      <c r="CO6" s="21" t="str">
        <f t="shared" si="10"/>
        <v>-</v>
      </c>
      <c r="CP6" s="21">
        <f t="shared" si="10"/>
        <v>39.53</v>
      </c>
      <c r="CQ6" s="21">
        <f t="shared" si="10"/>
        <v>43.24</v>
      </c>
      <c r="CR6" s="21" t="str">
        <f t="shared" si="10"/>
        <v>-</v>
      </c>
      <c r="CS6" s="21" t="str">
        <f t="shared" si="10"/>
        <v>-</v>
      </c>
      <c r="CT6" s="21" t="str">
        <f t="shared" si="10"/>
        <v>-</v>
      </c>
      <c r="CU6" s="21">
        <f t="shared" si="10"/>
        <v>45.93</v>
      </c>
      <c r="CV6" s="21">
        <f t="shared" si="10"/>
        <v>44.52</v>
      </c>
      <c r="CW6" s="20" t="str">
        <f>IF(CW7="","",IF(CW7="-","【-】","【"&amp;SUBSTITUTE(TEXT(CW7,"#,##0.00"),"-","△")&amp;"】"))</f>
        <v>【45.56】</v>
      </c>
      <c r="CX6" s="21" t="str">
        <f>IF(CX7="",NA(),CX7)</f>
        <v>-</v>
      </c>
      <c r="CY6" s="21" t="str">
        <f t="shared" ref="CY6:DG6" si="11">IF(CY7="",NA(),CY7)</f>
        <v>-</v>
      </c>
      <c r="CZ6" s="21" t="str">
        <f t="shared" si="11"/>
        <v>-</v>
      </c>
      <c r="DA6" s="21">
        <f t="shared" si="11"/>
        <v>93.24</v>
      </c>
      <c r="DB6" s="21">
        <f t="shared" si="11"/>
        <v>92.86</v>
      </c>
      <c r="DC6" s="21" t="str">
        <f t="shared" si="11"/>
        <v>-</v>
      </c>
      <c r="DD6" s="21" t="str">
        <f t="shared" si="11"/>
        <v>-</v>
      </c>
      <c r="DE6" s="21" t="str">
        <f t="shared" si="11"/>
        <v>-</v>
      </c>
      <c r="DF6" s="21">
        <f t="shared" si="11"/>
        <v>82.98</v>
      </c>
      <c r="DG6" s="21">
        <f t="shared" si="11"/>
        <v>82.9</v>
      </c>
      <c r="DH6" s="20" t="str">
        <f>IF(DH7="","",IF(DH7="-","【-】","【"&amp;SUBSTITUTE(TEXT(DH7,"#,##0.00"),"-","△")&amp;"】"))</f>
        <v>【82.62】</v>
      </c>
      <c r="DI6" s="21" t="str">
        <f>IF(DI7="",NA(),DI7)</f>
        <v>-</v>
      </c>
      <c r="DJ6" s="21" t="str">
        <f t="shared" ref="DJ6:DR6" si="12">IF(DJ7="",NA(),DJ7)</f>
        <v>-</v>
      </c>
      <c r="DK6" s="21" t="str">
        <f t="shared" si="12"/>
        <v>-</v>
      </c>
      <c r="DL6" s="21">
        <f t="shared" si="12"/>
        <v>11.46</v>
      </c>
      <c r="DM6" s="21">
        <f t="shared" si="12"/>
        <v>22.92</v>
      </c>
      <c r="DN6" s="21" t="str">
        <f t="shared" si="12"/>
        <v>-</v>
      </c>
      <c r="DO6" s="21" t="str">
        <f t="shared" si="12"/>
        <v>-</v>
      </c>
      <c r="DP6" s="21" t="str">
        <f t="shared" si="12"/>
        <v>-</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432083</v>
      </c>
      <c r="D7" s="23">
        <v>46</v>
      </c>
      <c r="E7" s="23">
        <v>18</v>
      </c>
      <c r="F7" s="23">
        <v>1</v>
      </c>
      <c r="G7" s="23">
        <v>0</v>
      </c>
      <c r="H7" s="23" t="s">
        <v>96</v>
      </c>
      <c r="I7" s="23" t="s">
        <v>97</v>
      </c>
      <c r="J7" s="23" t="s">
        <v>98</v>
      </c>
      <c r="K7" s="23" t="s">
        <v>99</v>
      </c>
      <c r="L7" s="23" t="s">
        <v>100</v>
      </c>
      <c r="M7" s="23" t="s">
        <v>101</v>
      </c>
      <c r="N7" s="24" t="s">
        <v>102</v>
      </c>
      <c r="O7" s="24">
        <v>3.11</v>
      </c>
      <c r="P7" s="24">
        <v>0.15</v>
      </c>
      <c r="Q7" s="24">
        <v>100</v>
      </c>
      <c r="R7" s="24">
        <v>2560</v>
      </c>
      <c r="S7" s="24">
        <v>48002</v>
      </c>
      <c r="T7" s="24">
        <v>299.69</v>
      </c>
      <c r="U7" s="24">
        <v>160.16999999999999</v>
      </c>
      <c r="V7" s="24">
        <v>70</v>
      </c>
      <c r="W7" s="24">
        <v>0.49</v>
      </c>
      <c r="X7" s="24">
        <v>142.86000000000001</v>
      </c>
      <c r="Y7" s="24" t="s">
        <v>102</v>
      </c>
      <c r="Z7" s="24" t="s">
        <v>102</v>
      </c>
      <c r="AA7" s="24" t="s">
        <v>102</v>
      </c>
      <c r="AB7" s="24">
        <v>67.069999999999993</v>
      </c>
      <c r="AC7" s="24">
        <v>83.69</v>
      </c>
      <c r="AD7" s="24" t="s">
        <v>102</v>
      </c>
      <c r="AE7" s="24" t="s">
        <v>102</v>
      </c>
      <c r="AF7" s="24" t="s">
        <v>102</v>
      </c>
      <c r="AG7" s="24">
        <v>96.48</v>
      </c>
      <c r="AH7" s="24">
        <v>100.84</v>
      </c>
      <c r="AI7" s="24">
        <v>100.11</v>
      </c>
      <c r="AJ7" s="24" t="s">
        <v>102</v>
      </c>
      <c r="AK7" s="24" t="s">
        <v>102</v>
      </c>
      <c r="AL7" s="24" t="s">
        <v>102</v>
      </c>
      <c r="AM7" s="24">
        <v>182.61</v>
      </c>
      <c r="AN7" s="24">
        <v>286.47000000000003</v>
      </c>
      <c r="AO7" s="24" t="s">
        <v>102</v>
      </c>
      <c r="AP7" s="24" t="s">
        <v>102</v>
      </c>
      <c r="AQ7" s="24" t="s">
        <v>102</v>
      </c>
      <c r="AR7" s="24">
        <v>224.6</v>
      </c>
      <c r="AS7" s="24">
        <v>135.16999999999999</v>
      </c>
      <c r="AT7" s="24">
        <v>144.34</v>
      </c>
      <c r="AU7" s="24" t="s">
        <v>102</v>
      </c>
      <c r="AV7" s="24" t="s">
        <v>102</v>
      </c>
      <c r="AW7" s="24" t="s">
        <v>102</v>
      </c>
      <c r="AX7" s="24">
        <v>-12.89</v>
      </c>
      <c r="AY7" s="24">
        <v>-56.59</v>
      </c>
      <c r="AZ7" s="24" t="s">
        <v>102</v>
      </c>
      <c r="BA7" s="24" t="s">
        <v>102</v>
      </c>
      <c r="BB7" s="24" t="s">
        <v>102</v>
      </c>
      <c r="BC7" s="24">
        <v>132.16</v>
      </c>
      <c r="BD7" s="24">
        <v>113.41</v>
      </c>
      <c r="BE7" s="24">
        <v>114.26</v>
      </c>
      <c r="BF7" s="24" t="s">
        <v>102</v>
      </c>
      <c r="BG7" s="24" t="s">
        <v>102</v>
      </c>
      <c r="BH7" s="24" t="s">
        <v>102</v>
      </c>
      <c r="BI7" s="24">
        <v>0</v>
      </c>
      <c r="BJ7" s="24">
        <v>0</v>
      </c>
      <c r="BK7" s="24" t="s">
        <v>102</v>
      </c>
      <c r="BL7" s="24" t="s">
        <v>102</v>
      </c>
      <c r="BM7" s="24" t="s">
        <v>102</v>
      </c>
      <c r="BN7" s="24">
        <v>992.16</v>
      </c>
      <c r="BO7" s="24">
        <v>950.64</v>
      </c>
      <c r="BP7" s="24">
        <v>876.32</v>
      </c>
      <c r="BQ7" s="24" t="s">
        <v>102</v>
      </c>
      <c r="BR7" s="24" t="s">
        <v>102</v>
      </c>
      <c r="BS7" s="24" t="s">
        <v>102</v>
      </c>
      <c r="BT7" s="24">
        <v>29.14</v>
      </c>
      <c r="BU7" s="24">
        <v>27.55</v>
      </c>
      <c r="BV7" s="24" t="s">
        <v>102</v>
      </c>
      <c r="BW7" s="24" t="s">
        <v>102</v>
      </c>
      <c r="BX7" s="24" t="s">
        <v>102</v>
      </c>
      <c r="BY7" s="24">
        <v>45.55</v>
      </c>
      <c r="BZ7" s="24">
        <v>38.549999999999997</v>
      </c>
      <c r="CA7" s="24">
        <v>39.479999999999997</v>
      </c>
      <c r="CB7" s="24" t="s">
        <v>102</v>
      </c>
      <c r="CC7" s="24" t="s">
        <v>102</v>
      </c>
      <c r="CD7" s="24" t="s">
        <v>102</v>
      </c>
      <c r="CE7" s="24">
        <v>379.43</v>
      </c>
      <c r="CF7" s="24">
        <v>412.51</v>
      </c>
      <c r="CG7" s="24" t="s">
        <v>102</v>
      </c>
      <c r="CH7" s="24" t="s">
        <v>102</v>
      </c>
      <c r="CI7" s="24" t="s">
        <v>102</v>
      </c>
      <c r="CJ7" s="24">
        <v>331.17</v>
      </c>
      <c r="CK7" s="24">
        <v>391.34</v>
      </c>
      <c r="CL7" s="24">
        <v>390.09</v>
      </c>
      <c r="CM7" s="24" t="s">
        <v>102</v>
      </c>
      <c r="CN7" s="24" t="s">
        <v>102</v>
      </c>
      <c r="CO7" s="24" t="s">
        <v>102</v>
      </c>
      <c r="CP7" s="24">
        <v>39.53</v>
      </c>
      <c r="CQ7" s="24">
        <v>43.24</v>
      </c>
      <c r="CR7" s="24" t="s">
        <v>102</v>
      </c>
      <c r="CS7" s="24" t="s">
        <v>102</v>
      </c>
      <c r="CT7" s="24" t="s">
        <v>102</v>
      </c>
      <c r="CU7" s="24">
        <v>45.93</v>
      </c>
      <c r="CV7" s="24">
        <v>44.52</v>
      </c>
      <c r="CW7" s="24">
        <v>45.56</v>
      </c>
      <c r="CX7" s="24" t="s">
        <v>102</v>
      </c>
      <c r="CY7" s="24" t="s">
        <v>102</v>
      </c>
      <c r="CZ7" s="24" t="s">
        <v>102</v>
      </c>
      <c r="DA7" s="24">
        <v>93.24</v>
      </c>
      <c r="DB7" s="24">
        <v>92.86</v>
      </c>
      <c r="DC7" s="24" t="s">
        <v>102</v>
      </c>
      <c r="DD7" s="24" t="s">
        <v>102</v>
      </c>
      <c r="DE7" s="24" t="s">
        <v>102</v>
      </c>
      <c r="DF7" s="24">
        <v>82.98</v>
      </c>
      <c r="DG7" s="24">
        <v>82.9</v>
      </c>
      <c r="DH7" s="24">
        <v>82.62</v>
      </c>
      <c r="DI7" s="24" t="s">
        <v>102</v>
      </c>
      <c r="DJ7" s="24" t="s">
        <v>102</v>
      </c>
      <c r="DK7" s="24" t="s">
        <v>102</v>
      </c>
      <c r="DL7" s="24">
        <v>11.46</v>
      </c>
      <c r="DM7" s="24">
        <v>22.92</v>
      </c>
      <c r="DN7" s="24" t="s">
        <v>102</v>
      </c>
      <c r="DO7" s="24" t="s">
        <v>102</v>
      </c>
      <c r="DP7" s="24" t="s">
        <v>102</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2026-02-10T05:40:39Z</cp:lastPrinted>
  <dcterms:created xsi:type="dcterms:W3CDTF">2025-12-23T06:33:53Z</dcterms:created>
  <dcterms:modified xsi:type="dcterms:W3CDTF">2026-02-10T05:40:40Z</dcterms:modified>
  <cp:category/>
</cp:coreProperties>
</file>