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26.187\share\令和７年度\07 公営企業総括\20 経営比較分析表（R6決算）\03 市町村→県\27 南阿蘇村\"/>
    </mc:Choice>
  </mc:AlternateContent>
  <xr:revisionPtr revIDLastSave="0" documentId="13_ncr:1_{EF1D96C9-6C5B-4EA5-8161-C53C3700E10E}" xr6:coauthVersionLast="47" xr6:coauthVersionMax="47" xr10:uidLastSave="{00000000-0000-0000-0000-000000000000}"/>
  <workbookProtection workbookAlgorithmName="SHA-512" workbookHashValue="E1jSbLFd8a5DHBA2Ml6hN4Wfr34s74qrVpCXkdH1PIGl8GQCmjZOiMAl5ZzrbZeG1AuqE7Z8ARv9RI5TPxHikA==" workbookSaltValue="dSN+KXd5MjeSyfn/Vak2Kw==" workbookSpinCount="100000" lockStructure="1"/>
  <bookViews>
    <workbookView xWindow="-1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G85" i="4"/>
  <c r="I10" i="4"/>
  <c r="W8" i="4"/>
  <c r="P8" i="4"/>
</calcChain>
</file>

<file path=xl/sharedStrings.xml><?xml version="1.0" encoding="utf-8"?>
<sst xmlns="http://schemas.openxmlformats.org/spreadsheetml/2006/main" count="326" uniqueCount="115">
  <si>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</si>
  <si>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</si>
  <si>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</si>
  <si>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</si>
  <si>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</si>
  <si>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</si>
  <si>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</si>
  <si>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</si>
  <si>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</si>
  <si>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</si>
  <si>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</si>
  <si>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</si>
  <si>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</si>
  <si>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</si>
  <si>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</si>
  <si>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</si>
  <si>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</si>
  <si>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</si>
  <si>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</si>
  <si>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</si>
  <si>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</si>
  <si>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</si>
  <si>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</si>
  <si>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</si>
  <si>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</si>
  <si>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</si>
  <si>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</si>
  <si>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</si>
  <si>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</si>
  <si>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</si>
  <si>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</si>
  <si>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</si>
  <si>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</si>
  <si>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</si>
  <si>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</si>
  <si>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</si>
  <si>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</si>
  <si>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</si>
  <si>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</si>
  <si>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</si>
  <si>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</si>
  <si>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</si>
  <si>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</si>
  <si>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</si>
  <si>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</si>
  <si>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</si>
  <si>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</si>
  <si>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</si>
  <si>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</si>
  <si>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</si>
  <si>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</si>
  <si>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</si>
  <si>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</si>
  <si>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</si>
  <si>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</si>
  <si>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</si>
  <si>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</si>
  <si>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</si>
  <si>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</si>
  <si>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</si>
  <si>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</si>
  <si>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</si>
  <si>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</si>
  <si>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</si>
  <si>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</si>
  <si>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</si>
  <si>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</si>
  <si>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</si>
  <si>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</si>
  <si>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</si>
  <si>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</si>
  <si>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</si>
  <si>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</si>
  <si>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</si>
  <si>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</si>
  <si>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</si>
  <si>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</si>
  <si>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</si>
  <si>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</si>
  <si>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</si>
  <si>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</si>
  <si>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</si>
  <si>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</si>
  <si>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</si>
  <si>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</si>
  <si>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</si>
  <si>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</si>
  <si>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</si>
  <si>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</si>
  <si>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</si>
  <si>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</si>
  <si>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</si>
  <si>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</si>
  <si>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</si>
  <si>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</si>
  <si>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</si>
  <si>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南阿蘇村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</si>
  <si>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</si>
  <si>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</si>
  <si>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</si>
  <si>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</si>
  <si>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</si>
  <si>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</si>
  <si>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</si>
  <si>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</si>
  <si>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</si>
  <si>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</si>
  <si>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</si>
  <si>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</si>
  <si>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</si>
  <si>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</si>
  <si>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</si>
  <si>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1. 経営状況の現状：「収支は均衡しているが、構造的課題が残る」
収支面： 経常収支比率は102.33％と黒字を維持してますが、資金繰りを示す流動比率も111.57％と、現在の運営に支障はない。
構造面： 経費回収率が58.04％と低く、運営コストの約4割を一般会計（税金）に依存している。また、過去の整備に伴う企業債残高（543.75％）が重く、利払い等の負担が経営を圧迫している。
2. 施設の状況：「数値上の新しさと、局所的な老朽化の混在」
指標面： 減価償却率は7％と低く、資産全体としては新しい。
実態面： 全体数値とは裏腹に、初期に整備された浄化槽や施設が耐用年数を超え始めており、更新が必要な時期に差し掛かっている。管渠等の詳細データの把握と長寿命化対策が急務である。
3. 今後の方向性：「効率化と計画的な更新の両立」
水洗化率100％を達成しているため、今後の大幅な収益増は見込めない。
今後は、高い汚水処理原価（568.67円）を抑制するための維持管理の効率化を進めるとともに、耐用年数を超過した施設の計画的な更新（アセットマネジメント）を行い、将来の財政負担の平準化を図ることが重要である。</t>
    <rPh sb="85" eb="87">
      <t>ゲンザイ</t>
    </rPh>
    <phoneticPr fontId="4"/>
  </si>
  <si>
    <t>1. 指標の数値と実態の乖離
①有形固定資産減価償却率（7％）：【極めて低い】
全体で見ると、資産（施設や管路）がまだ新しく、価値が十分に残っていることを示しています。
分析： 熊本地震後に大規模な整備や資産の再評価があり、数値上は「老朽化は進んでいない」と判定されます。
2. 現場の課題（管渠・浄化槽）
②管渠老朽化率・③改善率：【耐用年数超過の発生】
数値データは未整備なものの、一部の浄化槽や施設で法定耐用年数を超過し始めています。
分析： 年々修理箇所が多くなり予算が肥大してきており、償却率が低い機器と、特定箇所の老朽化が進んでいる「二極化」の傾向にあります。</t>
    <rPh sb="89" eb="94">
      <t>クマモトジシンゴ</t>
    </rPh>
    <rPh sb="225" eb="227">
      <t>ネンネン</t>
    </rPh>
    <rPh sb="227" eb="231">
      <t>シュウリカショ</t>
    </rPh>
    <rPh sb="232" eb="233">
      <t>オオ</t>
    </rPh>
    <rPh sb="236" eb="238">
      <t>ヨサン</t>
    </rPh>
    <rPh sb="239" eb="241">
      <t>ヒダイ</t>
    </rPh>
    <rPh sb="254" eb="256">
      <t>キキ</t>
    </rPh>
    <phoneticPr fontId="4"/>
  </si>
  <si>
    <t>R6からの企業会計移行で業務を開始
1. 経営状況（収支と資金繰り）
①経常収支比率（102.33％）：【良好】
100％を超えているため、経常的な支出を収益で賄えており、単年度で見れば「黒字」の状態です。
③流動比率（111.57％）：【概ね健全】
短期的な支払い能力を示す指標で、100％を超えているため、当面の資金繰りに大きな懸念はありません。
2. 収益構造の課題
⑤経費回収率（58.04％）：【厳しい】
本来、使用料で賄うべき経費の約4割を、一般会計からの繰入金（税金）などに頼っている構造です。
⑥汚水処理原価（568.67円）：【高い】
1立方メートルを処理するのに約569円かかっています。本村は小規模な自治体であり、維持管理費やポンプ代がかさむため高くなる傾向にあります。
3. 債務と普及状況
④企業債残高対事業規模比率（543.75％）：【非常に高い】
年間の事業規模に対し、5倍以上の借金（企業債）が残っています。過去の施設建設に伴う負債が、長期的な負担となっていることがわかります。
⑧水洗化率（100％）：【良好】
整備された区域の世帯は接続済みであり、これ以上の収益増（新規加入）は見込めません。</t>
    <rPh sb="5" eb="9">
      <t>キギョウカイケイ</t>
    </rPh>
    <rPh sb="9" eb="11">
      <t>イコウ</t>
    </rPh>
    <rPh sb="12" eb="14">
      <t>ギョウム</t>
    </rPh>
    <rPh sb="15" eb="17">
      <t>カイシ</t>
    </rPh>
    <rPh sb="304" eb="306">
      <t>ホンソン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</si>
</sst>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6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3" fillId="0" borderId="8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3-4A5C-8C7B-4265372E3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3-4A5C-8C7B-4265372E3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56-411B-B779-45C59F67C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6-411B-B779-45C59F67C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7-4487-8A0A-0BCCCABAC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7-4487-8A0A-0BCCCABAC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7-4E15-9002-F831C146B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7-4E15-9002-F831C146B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B-4798-B2F0-6C6CB6741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B-4798-B2F0-6C6CB6741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8-4985-8DB8-72896658E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8-4985-8DB8-72896658E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B7-44B5-AE65-3DE92BEC4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7-44B5-AE65-3DE92BEC4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B-4BC8-A4EC-4B97022D1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B-4BC8-A4EC-4B97022D1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6-4F32-A796-6F55D7F07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368.83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6-4F32-A796-6F55D7F07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92-4A66-8742-445951AC8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2-4A66-8742-445951AC8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568.66999999999996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5-4449-81B0-048F5AAB1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5-4449-81B0-048F5AAB1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【386.06】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90" zoomScaleNormal="9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</row>
    <row r="3" spans="1:78" ht="9.75" customHeight="1" x14ac:dyDescent="0.15">
      <c r="A3" s="2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</row>
    <row r="4" spans="1:78" ht="9.75" customHeight="1" x14ac:dyDescent="0.15">
      <c r="A4" s="2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9" t="str">
        <f>データ!H6</f>
        <v>熊本県　南阿蘇村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6" t="s">
        <v>1</v>
      </c>
      <c r="C7" s="56"/>
      <c r="D7" s="56"/>
      <c r="E7" s="56"/>
      <c r="F7" s="56"/>
      <c r="G7" s="56"/>
      <c r="H7" s="56"/>
      <c r="I7" s="56" t="s">
        <v>2</v>
      </c>
      <c r="J7" s="56"/>
      <c r="K7" s="56"/>
      <c r="L7" s="56"/>
      <c r="M7" s="56"/>
      <c r="N7" s="56"/>
      <c r="O7" s="56"/>
      <c r="P7" s="56" t="s">
        <v>3</v>
      </c>
      <c r="Q7" s="56"/>
      <c r="R7" s="56"/>
      <c r="S7" s="56"/>
      <c r="T7" s="56"/>
      <c r="U7" s="56"/>
      <c r="V7" s="56"/>
      <c r="W7" s="56" t="s">
        <v>4</v>
      </c>
      <c r="X7" s="56"/>
      <c r="Y7" s="56"/>
      <c r="Z7" s="56"/>
      <c r="AA7" s="56"/>
      <c r="AB7" s="56"/>
      <c r="AC7" s="56"/>
      <c r="AD7" s="56" t="s">
        <v>5</v>
      </c>
      <c r="AE7" s="56"/>
      <c r="AF7" s="56"/>
      <c r="AG7" s="56"/>
      <c r="AH7" s="56"/>
      <c r="AI7" s="56"/>
      <c r="AJ7" s="56"/>
      <c r="AK7" s="3"/>
      <c r="AL7" s="56" t="s">
        <v>6</v>
      </c>
      <c r="AM7" s="56"/>
      <c r="AN7" s="56"/>
      <c r="AO7" s="56"/>
      <c r="AP7" s="56"/>
      <c r="AQ7" s="56"/>
      <c r="AR7" s="56"/>
      <c r="AS7" s="56"/>
      <c r="AT7" s="56" t="s">
        <v>7</v>
      </c>
      <c r="AU7" s="56"/>
      <c r="AV7" s="56"/>
      <c r="AW7" s="56"/>
      <c r="AX7" s="56"/>
      <c r="AY7" s="56"/>
      <c r="AZ7" s="56"/>
      <c r="BA7" s="56"/>
      <c r="BB7" s="56" t="s">
        <v>8</v>
      </c>
      <c r="BC7" s="56"/>
      <c r="BD7" s="56"/>
      <c r="BE7" s="56"/>
      <c r="BF7" s="56"/>
      <c r="BG7" s="56"/>
      <c r="BH7" s="56"/>
      <c r="BI7" s="56"/>
      <c r="BJ7" s="3"/>
      <c r="BK7" s="3"/>
      <c r="BL7" s="80" t="s">
        <v>9</v>
      </c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2"/>
    </row>
    <row r="8" spans="1:78" ht="18.75" customHeight="1" x14ac:dyDescent="0.15">
      <c r="A8" s="2"/>
      <c r="B8" s="76" t="str">
        <f>データ!I6</f>
        <v>法適用</v>
      </c>
      <c r="C8" s="76"/>
      <c r="D8" s="76"/>
      <c r="E8" s="76"/>
      <c r="F8" s="76"/>
      <c r="G8" s="76"/>
      <c r="H8" s="76"/>
      <c r="I8" s="76" t="str">
        <f>データ!J6</f>
        <v>下水道事業</v>
      </c>
      <c r="J8" s="76"/>
      <c r="K8" s="76"/>
      <c r="L8" s="76"/>
      <c r="M8" s="76"/>
      <c r="N8" s="76"/>
      <c r="O8" s="76"/>
      <c r="P8" s="76" t="str">
        <f>データ!K6</f>
        <v>特定地域生活排水処理</v>
      </c>
      <c r="Q8" s="76"/>
      <c r="R8" s="76"/>
      <c r="S8" s="76"/>
      <c r="T8" s="76"/>
      <c r="U8" s="76"/>
      <c r="V8" s="76"/>
      <c r="W8" s="76" t="str">
        <f>データ!L6</f>
        <v>K2</v>
      </c>
      <c r="X8" s="76"/>
      <c r="Y8" s="76"/>
      <c r="Z8" s="76"/>
      <c r="AA8" s="76"/>
      <c r="AB8" s="76"/>
      <c r="AC8" s="76"/>
      <c r="AD8" s="77" t="str">
        <f>データ!$M$6</f>
        <v>非設置</v>
      </c>
      <c r="AE8" s="77"/>
      <c r="AF8" s="77"/>
      <c r="AG8" s="77"/>
      <c r="AH8" s="77"/>
      <c r="AI8" s="77"/>
      <c r="AJ8" s="77"/>
      <c r="AK8" s="3"/>
      <c r="AL8" s="50">
        <f>データ!S6</f>
        <v>10026</v>
      </c>
      <c r="AM8" s="50"/>
      <c r="AN8" s="50"/>
      <c r="AO8" s="50"/>
      <c r="AP8" s="50"/>
      <c r="AQ8" s="50"/>
      <c r="AR8" s="50"/>
      <c r="AS8" s="50"/>
      <c r="AT8" s="51">
        <f>データ!T6</f>
        <v>137.32</v>
      </c>
      <c r="AU8" s="51"/>
      <c r="AV8" s="51"/>
      <c r="AW8" s="51"/>
      <c r="AX8" s="51"/>
      <c r="AY8" s="51"/>
      <c r="AZ8" s="51"/>
      <c r="BA8" s="51"/>
      <c r="BB8" s="51">
        <f>データ!U6</f>
        <v>73.010000000000005</v>
      </c>
      <c r="BC8" s="51"/>
      <c r="BD8" s="51"/>
      <c r="BE8" s="51"/>
      <c r="BF8" s="51"/>
      <c r="BG8" s="51"/>
      <c r="BH8" s="51"/>
      <c r="BI8" s="51"/>
      <c r="BJ8" s="3"/>
      <c r="BK8" s="3"/>
      <c r="BL8" s="72" t="s">
        <v>10</v>
      </c>
      <c r="BM8" s="73"/>
      <c r="BN8" s="74" t="s">
        <v>11</v>
      </c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5"/>
    </row>
    <row r="9" spans="1:78" ht="18.75" customHeight="1" x14ac:dyDescent="0.15">
      <c r="A9" s="2"/>
      <c r="B9" s="56" t="s">
        <v>12</v>
      </c>
      <c r="C9" s="56"/>
      <c r="D9" s="56"/>
      <c r="E9" s="56"/>
      <c r="F9" s="56"/>
      <c r="G9" s="56"/>
      <c r="H9" s="56"/>
      <c r="I9" s="56" t="s">
        <v>13</v>
      </c>
      <c r="J9" s="56"/>
      <c r="K9" s="56"/>
      <c r="L9" s="56"/>
      <c r="M9" s="56"/>
      <c r="N9" s="56"/>
      <c r="O9" s="56"/>
      <c r="P9" s="56" t="s">
        <v>14</v>
      </c>
      <c r="Q9" s="56"/>
      <c r="R9" s="56"/>
      <c r="S9" s="56"/>
      <c r="T9" s="56"/>
      <c r="U9" s="56"/>
      <c r="V9" s="56"/>
      <c r="W9" s="56" t="s">
        <v>15</v>
      </c>
      <c r="X9" s="56"/>
      <c r="Y9" s="56"/>
      <c r="Z9" s="56"/>
      <c r="AA9" s="56"/>
      <c r="AB9" s="56"/>
      <c r="AC9" s="56"/>
      <c r="AD9" s="56" t="s">
        <v>16</v>
      </c>
      <c r="AE9" s="56"/>
      <c r="AF9" s="56"/>
      <c r="AG9" s="56"/>
      <c r="AH9" s="56"/>
      <c r="AI9" s="56"/>
      <c r="AJ9" s="56"/>
      <c r="AK9" s="3"/>
      <c r="AL9" s="56" t="s">
        <v>17</v>
      </c>
      <c r="AM9" s="56"/>
      <c r="AN9" s="56"/>
      <c r="AO9" s="56"/>
      <c r="AP9" s="56"/>
      <c r="AQ9" s="56"/>
      <c r="AR9" s="56"/>
      <c r="AS9" s="56"/>
      <c r="AT9" s="56" t="s">
        <v>18</v>
      </c>
      <c r="AU9" s="56"/>
      <c r="AV9" s="56"/>
      <c r="AW9" s="56"/>
      <c r="AX9" s="56"/>
      <c r="AY9" s="56"/>
      <c r="AZ9" s="56"/>
      <c r="BA9" s="56"/>
      <c r="BB9" s="56" t="s">
        <v>19</v>
      </c>
      <c r="BC9" s="56"/>
      <c r="BD9" s="56"/>
      <c r="BE9" s="56"/>
      <c r="BF9" s="56"/>
      <c r="BG9" s="56"/>
      <c r="BH9" s="56"/>
      <c r="BI9" s="56"/>
      <c r="BJ9" s="3"/>
      <c r="BK9" s="3"/>
      <c r="BL9" s="57" t="s">
        <v>20</v>
      </c>
      <c r="BM9" s="58"/>
      <c r="BN9" s="59" t="s">
        <v>21</v>
      </c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60"/>
    </row>
    <row r="10" spans="1:78" ht="18.75" customHeight="1" x14ac:dyDescent="0.15">
      <c r="A10" s="2"/>
      <c r="B10" s="51" t="str">
        <f>データ!N6</f>
        <v>-</v>
      </c>
      <c r="C10" s="51"/>
      <c r="D10" s="51"/>
      <c r="E10" s="51"/>
      <c r="F10" s="51"/>
      <c r="G10" s="51"/>
      <c r="H10" s="51"/>
      <c r="I10" s="51">
        <f>データ!O6</f>
        <v>81.540000000000006</v>
      </c>
      <c r="J10" s="51"/>
      <c r="K10" s="51"/>
      <c r="L10" s="51"/>
      <c r="M10" s="51"/>
      <c r="N10" s="51"/>
      <c r="O10" s="51"/>
      <c r="P10" s="51">
        <f>データ!P6</f>
        <v>9.41</v>
      </c>
      <c r="Q10" s="51"/>
      <c r="R10" s="51"/>
      <c r="S10" s="51"/>
      <c r="T10" s="51"/>
      <c r="U10" s="51"/>
      <c r="V10" s="51"/>
      <c r="W10" s="51">
        <f>データ!Q6</f>
        <v>100</v>
      </c>
      <c r="X10" s="51"/>
      <c r="Y10" s="51"/>
      <c r="Z10" s="51"/>
      <c r="AA10" s="51"/>
      <c r="AB10" s="51"/>
      <c r="AC10" s="51"/>
      <c r="AD10" s="50">
        <f>データ!R6</f>
        <v>4400</v>
      </c>
      <c r="AE10" s="50"/>
      <c r="AF10" s="50"/>
      <c r="AG10" s="50"/>
      <c r="AH10" s="50"/>
      <c r="AI10" s="50"/>
      <c r="AJ10" s="50"/>
      <c r="AK10" s="2"/>
      <c r="AL10" s="50">
        <f>データ!V6</f>
        <v>939</v>
      </c>
      <c r="AM10" s="50"/>
      <c r="AN10" s="50"/>
      <c r="AO10" s="50"/>
      <c r="AP10" s="50"/>
      <c r="AQ10" s="50"/>
      <c r="AR10" s="50"/>
      <c r="AS10" s="50"/>
      <c r="AT10" s="51">
        <f>データ!W6</f>
        <v>127.5</v>
      </c>
      <c r="AU10" s="51"/>
      <c r="AV10" s="51"/>
      <c r="AW10" s="51"/>
      <c r="AX10" s="51"/>
      <c r="AY10" s="51"/>
      <c r="AZ10" s="51"/>
      <c r="BA10" s="51"/>
      <c r="BB10" s="51">
        <f>データ!X6</f>
        <v>7.36</v>
      </c>
      <c r="BC10" s="51"/>
      <c r="BD10" s="51"/>
      <c r="BE10" s="51"/>
      <c r="BF10" s="51"/>
      <c r="BG10" s="51"/>
      <c r="BH10" s="51"/>
      <c r="BI10" s="51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1" t="s">
        <v>24</v>
      </c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</row>
    <row r="14" spans="1:78" ht="13.5" customHeight="1" x14ac:dyDescent="0.15">
      <c r="A14" s="2"/>
      <c r="B14" s="63" t="s">
        <v>25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5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6" t="s">
        <v>114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43" t="s">
        <v>112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49" t="s">
        <v>30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【100.06】</v>
      </c>
      <c r="F85" s="12" t="str">
        <f>データ!AT6</f>
        <v>【84.61】</v>
      </c>
      <c r="G85" s="12" t="str">
        <f>データ!BE6</f>
        <v>【106.63】</v>
      </c>
      <c r="H85" s="12" t="str">
        <f>データ!BP6</f>
        <v>【386.06】</v>
      </c>
      <c r="I85" s="12" t="str">
        <f>データ!CA6</f>
        <v>【51.14】</v>
      </c>
      <c r="J85" s="12" t="str">
        <f>データ!CL6</f>
        <v>【329.31】</v>
      </c>
      <c r="K85" s="12" t="str">
        <f>データ!CW6</f>
        <v>【54.37】</v>
      </c>
      <c r="L85" s="12" t="str">
        <f>データ!DH6</f>
        <v>【84.89】</v>
      </c>
      <c r="M85" s="12" t="str">
        <f>データ!DS6</f>
        <v>【26.38】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5ctjLuP51hbCT6j4O3qla/C6Lj5FqPQ8UbXh35fQ/ESLy7klWzm+KDBhc3A6Z5dDlq2fAh8tyxBdIn4k6S+k6w==" saltValue="+Rg2w12+vRENsMYQ/See3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84" t="s">
        <v>52</v>
      </c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90" t="s">
        <v>53</v>
      </c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 t="s">
        <v>54</v>
      </c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87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/>
      <c r="Y4" s="83" t="s">
        <v>56</v>
      </c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 t="s">
        <v>57</v>
      </c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 t="s">
        <v>58</v>
      </c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 t="s">
        <v>59</v>
      </c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 t="s">
        <v>60</v>
      </c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 t="s">
        <v>61</v>
      </c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 t="s">
        <v>62</v>
      </c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 t="s">
        <v>63</v>
      </c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 t="s">
        <v>64</v>
      </c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 t="s">
        <v>65</v>
      </c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 t="s">
        <v>66</v>
      </c>
      <c r="EF4" s="83"/>
      <c r="EG4" s="83"/>
      <c r="EH4" s="83"/>
      <c r="EI4" s="83"/>
      <c r="EJ4" s="83"/>
      <c r="EK4" s="83"/>
      <c r="EL4" s="83"/>
      <c r="EM4" s="83"/>
      <c r="EN4" s="83"/>
      <c r="EO4" s="83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434337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熊本県　南阿蘇村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>
        <f t="shared" si="3"/>
        <v>81.540000000000006</v>
      </c>
      <c r="P6" s="20">
        <f t="shared" si="3"/>
        <v>9.41</v>
      </c>
      <c r="Q6" s="20">
        <f t="shared" si="3"/>
        <v>100</v>
      </c>
      <c r="R6" s="20">
        <f t="shared" si="3"/>
        <v>4400</v>
      </c>
      <c r="S6" s="20">
        <f t="shared" si="3"/>
        <v>10026</v>
      </c>
      <c r="T6" s="20">
        <f t="shared" si="3"/>
        <v>137.32</v>
      </c>
      <c r="U6" s="20">
        <f t="shared" si="3"/>
        <v>73.010000000000005</v>
      </c>
      <c r="V6" s="20">
        <f t="shared" si="3"/>
        <v>939</v>
      </c>
      <c r="W6" s="20">
        <f t="shared" si="3"/>
        <v>127.5</v>
      </c>
      <c r="X6" s="20">
        <f t="shared" si="3"/>
        <v>7.36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102.33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99.24</v>
      </c>
      <c r="AI6" s="20" t="str">
        <f>IF(AI7="","",IF(AI7="-","【-】","【"&amp;SUBSTITUTE(TEXT(AI7,"#,##0.00"),"-","△")&amp;"】"))</f>
        <v>【100.06】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89.91</v>
      </c>
      <c r="AT6" s="20" t="str">
        <f>IF(AT7="","",IF(AT7="-","【-】","【"&amp;SUBSTITUTE(TEXT(AT7,"#,##0.00"),"-","△")&amp;"】"))</f>
        <v>【84.61】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111.57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103.61</v>
      </c>
      <c r="BE6" s="20" t="str">
        <f>IF(BE7="","",IF(BE7="-","【-】","【"&amp;SUBSTITUTE(TEXT(BE7,"#,##0.00"),"-","△")&amp;"】"))</f>
        <v>【106.63】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543.75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368.83</v>
      </c>
      <c r="BP6" s="20" t="str">
        <f>IF(BP7="","",IF(BP7="-","【-】","【"&amp;SUBSTITUTE(TEXT(BP7,"#,##0.00"),"-","△")&amp;"】"))</f>
        <v>【386.06】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58.04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53.25</v>
      </c>
      <c r="CA6" s="20" t="str">
        <f>IF(CA7="","",IF(CA7="-","【-】","【"&amp;SUBSTITUTE(TEXT(CA7,"#,##0.00"),"-","△")&amp;"】"))</f>
        <v>【51.14】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568.66999999999996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325.45</v>
      </c>
      <c r="CL6" s="20" t="str">
        <f>IF(CL7="","",IF(CL7="-","【-】","【"&amp;SUBSTITUTE(TEXT(CL7,"#,##0.00"),"-","△")&amp;"】"))</f>
        <v>【329.31】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52.59</v>
      </c>
      <c r="CW6" s="20" t="str">
        <f>IF(CW7="","",IF(CW7="-","【-】","【"&amp;SUBSTITUTE(TEXT(CW7,"#,##0.00"),"-","△")&amp;"】"))</f>
        <v>【54.37】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100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87.02</v>
      </c>
      <c r="DH6" s="20" t="str">
        <f>IF(DH7="","",IF(DH7="-","【-】","【"&amp;SUBSTITUTE(TEXT(DH7,"#,##0.00"),"-","△")&amp;"】"))</f>
        <v>【84.89】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7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27.57</v>
      </c>
      <c r="DS6" s="20" t="str">
        <f>IF(DS7="","",IF(DS7="-","【-】","【"&amp;SUBSTITUTE(TEXT(DS7,"#,##0.00"),"-","△")&amp;"】"))</f>
        <v>【26.38】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2024</v>
      </c>
      <c r="C7" s="23">
        <v>434337</v>
      </c>
      <c r="D7" s="23">
        <v>46</v>
      </c>
      <c r="E7" s="23">
        <v>18</v>
      </c>
      <c r="F7" s="23">
        <v>0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81.540000000000006</v>
      </c>
      <c r="P7" s="24">
        <v>9.41</v>
      </c>
      <c r="Q7" s="24">
        <v>100</v>
      </c>
      <c r="R7" s="24">
        <v>4400</v>
      </c>
      <c r="S7" s="24">
        <v>10026</v>
      </c>
      <c r="T7" s="24">
        <v>137.32</v>
      </c>
      <c r="U7" s="24">
        <v>73.010000000000005</v>
      </c>
      <c r="V7" s="24">
        <v>939</v>
      </c>
      <c r="W7" s="24">
        <v>127.5</v>
      </c>
      <c r="X7" s="24">
        <v>7.36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102.33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99.24</v>
      </c>
      <c r="AI7" s="24">
        <v>100.06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89.91</v>
      </c>
      <c r="AT7" s="24">
        <v>84.61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111.57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103.61</v>
      </c>
      <c r="BE7" s="24">
        <v>106.63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543.75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368.83</v>
      </c>
      <c r="BP7" s="24">
        <v>386.06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58.04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53.25</v>
      </c>
      <c r="CA7" s="24">
        <v>51.14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568.66999999999996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325.45</v>
      </c>
      <c r="CL7" s="24">
        <v>329.31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52.59</v>
      </c>
      <c r="CW7" s="24">
        <v>54.37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100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87.02</v>
      </c>
      <c r="DH7" s="24">
        <v>84.89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7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27.57</v>
      </c>
      <c r="DS7" s="24">
        <v>26.38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4819402</cp:lastModifiedBy>
  <dcterms:created xsi:type="dcterms:W3CDTF">2025-12-23T06:31:57Z</dcterms:created>
  <dcterms:modified xsi:type="dcterms:W3CDTF">2026-02-05T09:07:54Z</dcterms:modified>
  <cp:category/>
</cp:coreProperties>
</file>