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3 小国町\"/>
    </mc:Choice>
  </mc:AlternateContent>
  <xr:revisionPtr revIDLastSave="0" documentId="13_ncr:1_{7A116350-D395-45E3-A988-1EC2609C0BEA}" xr6:coauthVersionLast="47" xr6:coauthVersionMax="47" xr10:uidLastSave="{00000000-0000-0000-0000-000000000000}"/>
  <workbookProtection workbookAlgorithmName="SHA-512" workbookHashValue="U9+naLzop7rMR744H2y4T9BHRS9CWEBfUurchVSnsDkEOUi7ryBHBIKqFBrFNmJhSbHB8V2ygtMw8cuILSQrsA==" workbookSaltValue="0SoPPrf0Nu36VAO4fILlN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Q6" i="5"/>
  <c r="P6" i="5"/>
  <c r="P10" i="4" s="1"/>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F85" i="4"/>
  <c r="BB10" i="4"/>
  <c r="AT10" i="4"/>
  <c r="AL10" i="4"/>
  <c r="AD10" i="4"/>
  <c r="W10" i="4"/>
  <c r="AD8" i="4"/>
  <c r="W8" i="4"/>
  <c r="P8" i="4"/>
  <c r="I8" i="4"/>
  <c r="B8" i="4"/>
  <c r="B6" i="4"/>
</calcChain>
</file>

<file path=xl/sharedStrings.xml><?xml version="1.0" encoding="utf-8"?>
<sst xmlns="http://schemas.openxmlformats.org/spreadsheetml/2006/main" count="325" uniqueCount="114">
  <si>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</si>
  <si>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</si>
  <si>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</si>
  <si>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</si>
  <si>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</si>
  <si>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</si>
  <si>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</si>
  <si>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</si>
  <si>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</si>
  <si>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</si>
  <si>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</si>
  <si>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</si>
  <si>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</si>
  <si>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</si>
  <si>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</si>
  <si>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</si>
  <si>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</si>
  <si>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</si>
  <si>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</si>
  <si>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</si>
  <si>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</si>
  <si>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</si>
  <si>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</si>
  <si>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</si>
  <si>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</si>
  <si>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</si>
  <si>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</si>
  <si>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</si>
  <si>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</si>
  <si>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</si>
  <si>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</si>
  <si>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</si>
  <si>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</si>
  <si>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</si>
  <si>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</si>
  <si>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</si>
  <si>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</si>
  <si>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</si>
  <si>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</si>
  <si>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</si>
  <si>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</si>
  <si>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</si>
  <si>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</si>
  <si>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</si>
  <si>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</si>
  <si>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</si>
  <si>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</si>
  <si>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</si>
  <si>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</si>
  <si>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</si>
  <si>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</si>
  <si>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</si>
  <si>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</si>
  <si>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</si>
  <si>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</si>
  <si>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</si>
  <si>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</si>
  <si>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</si>
  <si>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</si>
  <si>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</si>
  <si>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</si>
  <si>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</si>
  <si>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</si>
  <si>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</si>
  <si>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</si>
  <si>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</si>
  <si>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</si>
  <si>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</si>
  <si>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</si>
  <si>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</si>
  <si>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</si>
  <si>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</si>
  <si>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</si>
  <si>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</si>
  <si>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</si>
  <si>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</si>
  <si>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</si>
  <si>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</si>
  <si>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</si>
  <si>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</si>
  <si>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</si>
  <si>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</si>
  <si>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</si>
  <si>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</si>
  <si>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</si>
  <si>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</si>
  <si>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</si>
  <si>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</si>
  <si>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</si>
  <si>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</si>
  <si>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</si>
  <si>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</si>
  <si>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</si>
  <si>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</si>
  <si>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</si>
  <si>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熊本県　小国町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</si>
  <si>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</si>
  <si>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</si>
  <si>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</si>
  <si>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</si>
  <si>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</si>
  <si>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</si>
  <si>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</si>
  <si>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</si>
  <si>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</si>
  <si>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</si>
  <si>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</si>
  <si>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</si>
  <si>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</si>
  <si>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</si>
  <si>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</si>
  <si>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小国町において人口減少及び高齢化は深刻な問題であり、今後人口減少等による減収の一方で、施設の経年劣化による修繕や更新等による経費・投資の増加が懸念される。現状、黒字であるものの使用料収入以外の収入によって、事業を行っているため、今後の運営方針の検討や経営改善に向けた取組が重要である。</t>
  </si>
  <si>
    <r>
      <t>①経常収支比率は、111.12%であり全国及び類似団体平均値を上回っているが、使用料収入以外の収入に依存している状況であるため、今後とも経営改善に努める必要がある。
②累積欠損金比率は、該当数値なし。</t>
    </r>
    <r>
      <rPr>
        <sz val="11"/>
        <color rgb="FFFF0000"/>
        <rFont val="ＭＳ ゴシック"/>
        <family val="3"/>
        <charset val="128"/>
      </rPr>
      <t xml:space="preserve">
</t>
    </r>
    <r>
      <rPr>
        <sz val="11"/>
        <color theme="1"/>
        <rFont val="ＭＳ ゴシック"/>
        <family val="3"/>
        <charset val="128"/>
      </rPr>
      <t>③流動比率は、195.79％であり全国及び類似団体平均値を上回っている。</t>
    </r>
    <r>
      <rPr>
        <sz val="11"/>
        <color rgb="FFFF0000"/>
        <rFont val="ＭＳ ゴシック"/>
        <family val="3"/>
        <charset val="128"/>
      </rPr>
      <t xml:space="preserve">
</t>
    </r>
    <r>
      <rPr>
        <sz val="11"/>
        <color theme="1"/>
        <rFont val="ＭＳ ゴシック"/>
        <family val="3"/>
        <charset val="128"/>
      </rPr>
      <t>④企業債残高対事業規模比率は、全国及び類似団体平均値を大きく上回っている。当初の設備投資において発行した企業債を返済している状況であり、当面は企業債を発行する計画はない。</t>
    </r>
    <r>
      <rPr>
        <sz val="11"/>
        <color rgb="FFFF0000"/>
        <rFont val="ＭＳ ゴシック"/>
        <family val="3"/>
        <charset val="128"/>
      </rPr>
      <t xml:space="preserve">
</t>
    </r>
    <r>
      <rPr>
        <sz val="11"/>
        <color theme="1"/>
        <rFont val="ＭＳ ゴシック"/>
        <family val="3"/>
        <charset val="128"/>
      </rPr>
      <t>⑤経費回収率は、全国及び類似団体平均値及び、100％を大きく下回っているため使用料収入以外の収入に依存している状況である。今後経営改善に努めていく必要がある。</t>
    </r>
    <r>
      <rPr>
        <sz val="11"/>
        <color rgb="FFFF0000"/>
        <rFont val="ＭＳ ゴシック"/>
        <family val="3"/>
        <charset val="128"/>
      </rPr>
      <t xml:space="preserve">
</t>
    </r>
    <r>
      <rPr>
        <sz val="11"/>
        <color theme="1"/>
        <rFont val="ＭＳ ゴシック"/>
        <family val="3"/>
        <charset val="128"/>
      </rPr>
      <t>⑥汚水処理原価は、類似団体平均と比較し、高額であるため、汚水処理費の削減に努めていく必要がある。</t>
    </r>
    <r>
      <rPr>
        <sz val="11"/>
        <color rgb="FFFF0000"/>
        <rFont val="ＭＳ ゴシック"/>
        <family val="3"/>
        <charset val="128"/>
      </rPr>
      <t xml:space="preserve">
</t>
    </r>
    <r>
      <rPr>
        <sz val="11"/>
        <color theme="1"/>
        <rFont val="ＭＳ ゴシック"/>
        <family val="3"/>
        <charset val="128"/>
      </rPr>
      <t>⑦施設利用率は、今後接続件数が増加すれば、利用率も向上すると思われるが、各戸整備の浄化槽であり、各世帯人数も減少してきており、施設利用率の向上は難しいと考えている。</t>
    </r>
    <r>
      <rPr>
        <sz val="11"/>
        <color rgb="FFFF0000"/>
        <rFont val="ＭＳ ゴシック"/>
        <family val="3"/>
        <charset val="128"/>
      </rPr>
      <t xml:space="preserve">
</t>
    </r>
    <r>
      <rPr>
        <sz val="11"/>
        <color theme="1"/>
        <rFont val="ＭＳ ゴシック"/>
        <family val="3"/>
        <charset val="128"/>
      </rPr>
      <t>⑧水洗化率は、各戸に浄化槽を整備しているため、早急に100％となるように接続勧奨をしていく。</t>
    </r>
    <rPh sb="232" eb="234">
      <t>ゼンコク</t>
    </rPh>
    <rPh sb="234" eb="235">
      <t>オヨ</t>
    </rPh>
    <rPh sb="236" eb="238">
      <t>ルイジ</t>
    </rPh>
    <rPh sb="238" eb="240">
      <t>ダンタイ</t>
    </rPh>
    <rPh sb="240" eb="242">
      <t>ヘイキン</t>
    </rPh>
    <rPh sb="242" eb="243">
      <t>チ</t>
    </rPh>
    <rPh sb="243" eb="244">
      <t>オヨ</t>
    </rPh>
    <rPh sb="416" eb="418">
      <t>シセツ</t>
    </rPh>
    <rPh sb="418" eb="420">
      <t>リヨウ</t>
    </rPh>
    <rPh sb="420" eb="421">
      <t>リツ</t>
    </rPh>
    <rPh sb="422" eb="424">
      <t>コウジョウ</t>
    </rPh>
    <rPh sb="425" eb="426">
      <t>ムズカ</t>
    </rPh>
    <rPh sb="472" eb="474">
      <t>セツゾク</t>
    </rPh>
    <rPh sb="474" eb="476">
      <t>カンショウ</t>
    </rPh>
    <phoneticPr fontId="1"/>
  </si>
  <si>
    <t>①有形固定資産減価償却費は全国及び類似団体平均値を大きく下回っており、老朽化は進んでいない。今後の老朽化に備え、計画的な投資を検討する。
②管渠老朽化率は、該当数値なし。
③管渠改善率は、該当数値なし。
浄化槽及び付属機器について、不具合が生じた場合に修繕・更新を行っている。</t>
    <rPh sb="94" eb="96">
      <t>ガイトウ</t>
    </rPh>
    <rPh sb="96" eb="98">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</si>
</sst>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C0-4C7B-BF9D-235501F39C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C0-4C7B-BF9D-235501F39C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16.670000000000002</c:v>
                </c:pt>
              </c:numCache>
            </c:numRef>
          </c:val>
          <c:extLst>
            <c:ext xmlns:c16="http://schemas.microsoft.com/office/drawing/2014/chart" uri="{C3380CC4-5D6E-409C-BE32-E72D297353CC}">
              <c16:uniqueId val="{00000000-0E61-46CE-BD0B-0E54116DEB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0E61-46CE-BD0B-0E54116DEB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85.71</c:v>
                </c:pt>
              </c:numCache>
            </c:numRef>
          </c:val>
          <c:extLst>
            <c:ext xmlns:c16="http://schemas.microsoft.com/office/drawing/2014/chart" uri="{C3380CC4-5D6E-409C-BE32-E72D297353CC}">
              <c16:uniqueId val="{00000000-E9D4-4B68-B4C0-C141596828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9D4-4B68-B4C0-C141596828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111.12</c:v>
                </c:pt>
              </c:numCache>
            </c:numRef>
          </c:val>
          <c:extLst>
            <c:ext xmlns:c16="http://schemas.microsoft.com/office/drawing/2014/chart" uri="{C3380CC4-5D6E-409C-BE32-E72D297353CC}">
              <c16:uniqueId val="{00000000-17B9-48B6-ADBF-02415CE1CF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7B9-48B6-ADBF-02415CE1CF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10.77</c:v>
                </c:pt>
              </c:numCache>
            </c:numRef>
          </c:val>
          <c:extLst>
            <c:ext xmlns:c16="http://schemas.microsoft.com/office/drawing/2014/chart" uri="{C3380CC4-5D6E-409C-BE32-E72D297353CC}">
              <c16:uniqueId val="{00000000-5734-4E48-A87C-AFB284A545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5734-4E48-A87C-AFB284A545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36-4929-A18D-42278F1B36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E36-4929-A18D-42278F1B36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86A-4C43-A62D-F761844451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C86A-4C43-A62D-F761844451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195.79</c:v>
                </c:pt>
              </c:numCache>
            </c:numRef>
          </c:val>
          <c:extLst>
            <c:ext xmlns:c16="http://schemas.microsoft.com/office/drawing/2014/chart" uri="{C3380CC4-5D6E-409C-BE32-E72D297353CC}">
              <c16:uniqueId val="{00000000-8398-4B20-BA8D-08D1645D03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8398-4B20-BA8D-08D1645D03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665.87</c:v>
                </c:pt>
              </c:numCache>
            </c:numRef>
          </c:val>
          <c:extLst>
            <c:ext xmlns:c16="http://schemas.microsoft.com/office/drawing/2014/chart" uri="{C3380CC4-5D6E-409C-BE32-E72D297353CC}">
              <c16:uniqueId val="{00000000-B745-420E-BFA2-D26D139323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B745-420E-BFA2-D26D139323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35.85</c:v>
                </c:pt>
              </c:numCache>
            </c:numRef>
          </c:val>
          <c:extLst>
            <c:ext xmlns:c16="http://schemas.microsoft.com/office/drawing/2014/chart" uri="{C3380CC4-5D6E-409C-BE32-E72D297353CC}">
              <c16:uniqueId val="{00000000-80AD-4163-89BD-9A8651B8EF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80AD-4163-89BD-9A8651B8EF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607.11</c:v>
                </c:pt>
              </c:numCache>
            </c:numRef>
          </c:val>
          <c:extLst>
            <c:ext xmlns:c16="http://schemas.microsoft.com/office/drawing/2014/chart" uri="{C3380CC4-5D6E-409C-BE32-E72D297353CC}">
              <c16:uniqueId val="{00000000-1C89-41DF-9BEB-BEDA1579BC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1C89-41DF-9BEB-BEDA1579BC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熊本県　小国町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6295</v>
      </c>
      <c r="AM8" s="35"/>
      <c r="AN8" s="35"/>
      <c r="AO8" s="35"/>
      <c r="AP8" s="35"/>
      <c r="AQ8" s="35"/>
      <c r="AR8" s="35"/>
      <c r="AS8" s="35"/>
      <c r="AT8" s="36">
        <f>データ!T6</f>
        <v>136.94</v>
      </c>
      <c r="AU8" s="36"/>
      <c r="AV8" s="36"/>
      <c r="AW8" s="36"/>
      <c r="AX8" s="36"/>
      <c r="AY8" s="36"/>
      <c r="AZ8" s="36"/>
      <c r="BA8" s="36"/>
      <c r="BB8" s="36">
        <f>データ!U6</f>
        <v>45.97</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76.02</v>
      </c>
      <c r="J10" s="36"/>
      <c r="K10" s="36"/>
      <c r="L10" s="36"/>
      <c r="M10" s="36"/>
      <c r="N10" s="36"/>
      <c r="O10" s="36"/>
      <c r="P10" s="36">
        <f>データ!P6</f>
        <v>1.35</v>
      </c>
      <c r="Q10" s="36"/>
      <c r="R10" s="36"/>
      <c r="S10" s="36"/>
      <c r="T10" s="36"/>
      <c r="U10" s="36"/>
      <c r="V10" s="36"/>
      <c r="W10" s="36">
        <f>データ!Q6</f>
        <v>100</v>
      </c>
      <c r="X10" s="36"/>
      <c r="Y10" s="36"/>
      <c r="Z10" s="36"/>
      <c r="AA10" s="36"/>
      <c r="AB10" s="36"/>
      <c r="AC10" s="36"/>
      <c r="AD10" s="35">
        <f>データ!R6</f>
        <v>4840</v>
      </c>
      <c r="AE10" s="35"/>
      <c r="AF10" s="35"/>
      <c r="AG10" s="35"/>
      <c r="AH10" s="35"/>
      <c r="AI10" s="35"/>
      <c r="AJ10" s="35"/>
      <c r="AK10" s="2"/>
      <c r="AL10" s="35">
        <f>データ!V6</f>
        <v>84</v>
      </c>
      <c r="AM10" s="35"/>
      <c r="AN10" s="35"/>
      <c r="AO10" s="35"/>
      <c r="AP10" s="35"/>
      <c r="AQ10" s="35"/>
      <c r="AR10" s="35"/>
      <c r="AS10" s="35"/>
      <c r="AT10" s="36">
        <f>データ!W6</f>
        <v>0.69</v>
      </c>
      <c r="AU10" s="36"/>
      <c r="AV10" s="36"/>
      <c r="AW10" s="36"/>
      <c r="AX10" s="36"/>
      <c r="AY10" s="36"/>
      <c r="AZ10" s="36"/>
      <c r="BA10" s="36"/>
      <c r="BB10" s="36">
        <f>データ!X6</f>
        <v>121.74</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8"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8"/>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8"/>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8"/>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8"/>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8"/>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8"/>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8"/>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8"/>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8"/>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8"/>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8"/>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8"/>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8"/>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8"/>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8"/>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8" t="s">
        <v>111</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8"/>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8"/>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8"/>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8"/>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8"/>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8"/>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8"/>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8"/>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8"/>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8"/>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8"/>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8"/>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8"/>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8"/>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8"/>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QqvrU0SlwOvdj3tIfNtNSHg+DX0KuYQhfq38CbTyc/OWLFi6PZwnpnLqKweIuXAWk6r5IjBMdcVF0DzVU0Vi1g==" saltValue="OBkd+f1+Efd83baNXrzgW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4" t="s">
        <v>60</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10</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52</v>
      </c>
      <c r="Z4" s="73"/>
      <c r="AA4" s="73"/>
      <c r="AB4" s="73"/>
      <c r="AC4" s="73"/>
      <c r="AD4" s="73"/>
      <c r="AE4" s="73"/>
      <c r="AF4" s="73"/>
      <c r="AG4" s="73"/>
      <c r="AH4" s="73"/>
      <c r="AI4" s="73"/>
      <c r="AJ4" s="73" t="s">
        <v>46</v>
      </c>
      <c r="AK4" s="73"/>
      <c r="AL4" s="73"/>
      <c r="AM4" s="73"/>
      <c r="AN4" s="73"/>
      <c r="AO4" s="73"/>
      <c r="AP4" s="73"/>
      <c r="AQ4" s="73"/>
      <c r="AR4" s="73"/>
      <c r="AS4" s="73"/>
      <c r="AT4" s="73"/>
      <c r="AU4" s="73" t="s">
        <v>27</v>
      </c>
      <c r="AV4" s="73"/>
      <c r="AW4" s="73"/>
      <c r="AX4" s="73"/>
      <c r="AY4" s="73"/>
      <c r="AZ4" s="73"/>
      <c r="BA4" s="73"/>
      <c r="BB4" s="73"/>
      <c r="BC4" s="73"/>
      <c r="BD4" s="73"/>
      <c r="BE4" s="73"/>
      <c r="BF4" s="73" t="s">
        <v>63</v>
      </c>
      <c r="BG4" s="73"/>
      <c r="BH4" s="73"/>
      <c r="BI4" s="73"/>
      <c r="BJ4" s="73"/>
      <c r="BK4" s="73"/>
      <c r="BL4" s="73"/>
      <c r="BM4" s="73"/>
      <c r="BN4" s="73"/>
      <c r="BO4" s="73"/>
      <c r="BP4" s="73"/>
      <c r="BQ4" s="73" t="s">
        <v>14</v>
      </c>
      <c r="BR4" s="73"/>
      <c r="BS4" s="73"/>
      <c r="BT4" s="73"/>
      <c r="BU4" s="73"/>
      <c r="BV4" s="73"/>
      <c r="BW4" s="73"/>
      <c r="BX4" s="73"/>
      <c r="BY4" s="73"/>
      <c r="BZ4" s="73"/>
      <c r="CA4" s="73"/>
      <c r="CB4" s="73" t="s">
        <v>62</v>
      </c>
      <c r="CC4" s="73"/>
      <c r="CD4" s="73"/>
      <c r="CE4" s="73"/>
      <c r="CF4" s="73"/>
      <c r="CG4" s="73"/>
      <c r="CH4" s="73"/>
      <c r="CI4" s="73"/>
      <c r="CJ4" s="73"/>
      <c r="CK4" s="73"/>
      <c r="CL4" s="73"/>
      <c r="CM4" s="73" t="s">
        <v>1</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15">
      <c r="A6" s="14" t="s">
        <v>94</v>
      </c>
      <c r="B6" s="19">
        <f t="shared" ref="B6:X6" si="1">B7</f>
        <v>2024</v>
      </c>
      <c r="C6" s="19">
        <f t="shared" si="1"/>
        <v>434248</v>
      </c>
      <c r="D6" s="19">
        <f t="shared" si="1"/>
        <v>46</v>
      </c>
      <c r="E6" s="19">
        <f t="shared" si="1"/>
        <v>18</v>
      </c>
      <c r="F6" s="19">
        <f t="shared" si="1"/>
        <v>0</v>
      </c>
      <c r="G6" s="19">
        <f t="shared" si="1"/>
        <v>0</v>
      </c>
      <c r="H6" s="19" t="str">
        <f t="shared" si="1"/>
        <v>熊本県　小国町</v>
      </c>
      <c r="I6" s="19" t="str">
        <f t="shared" si="1"/>
        <v>法適用</v>
      </c>
      <c r="J6" s="19" t="str">
        <f t="shared" si="1"/>
        <v>下水道事業</v>
      </c>
      <c r="K6" s="19" t="str">
        <f t="shared" si="1"/>
        <v>特定地域生活排水処理</v>
      </c>
      <c r="L6" s="19" t="str">
        <f t="shared" si="1"/>
        <v>K2</v>
      </c>
      <c r="M6" s="19" t="str">
        <f t="shared" si="1"/>
        <v>非設置</v>
      </c>
      <c r="N6" s="23" t="str">
        <f t="shared" si="1"/>
        <v>-</v>
      </c>
      <c r="O6" s="23">
        <f t="shared" si="1"/>
        <v>76.02</v>
      </c>
      <c r="P6" s="23">
        <f t="shared" si="1"/>
        <v>1.35</v>
      </c>
      <c r="Q6" s="23">
        <f t="shared" si="1"/>
        <v>100</v>
      </c>
      <c r="R6" s="23">
        <f t="shared" si="1"/>
        <v>4840</v>
      </c>
      <c r="S6" s="23">
        <f t="shared" si="1"/>
        <v>6295</v>
      </c>
      <c r="T6" s="23">
        <f t="shared" si="1"/>
        <v>136.94</v>
      </c>
      <c r="U6" s="23">
        <f t="shared" si="1"/>
        <v>45.97</v>
      </c>
      <c r="V6" s="23">
        <f t="shared" si="1"/>
        <v>84</v>
      </c>
      <c r="W6" s="23">
        <f t="shared" si="1"/>
        <v>0.69</v>
      </c>
      <c r="X6" s="23">
        <f t="shared" si="1"/>
        <v>121.74</v>
      </c>
      <c r="Y6" s="27" t="str">
        <f t="shared" ref="Y6:AH6" si="2">IF(Y7="",NA(),Y7)</f>
        <v>-</v>
      </c>
      <c r="Z6" s="27" t="str">
        <f t="shared" si="2"/>
        <v>-</v>
      </c>
      <c r="AA6" s="27" t="str">
        <f t="shared" si="2"/>
        <v>-</v>
      </c>
      <c r="AB6" s="27" t="str">
        <f t="shared" si="2"/>
        <v>-</v>
      </c>
      <c r="AC6" s="27">
        <f t="shared" si="2"/>
        <v>111.12</v>
      </c>
      <c r="AD6" s="27" t="str">
        <f t="shared" si="2"/>
        <v>-</v>
      </c>
      <c r="AE6" s="27" t="str">
        <f t="shared" si="2"/>
        <v>-</v>
      </c>
      <c r="AF6" s="27" t="str">
        <f t="shared" si="2"/>
        <v>-</v>
      </c>
      <c r="AG6" s="27" t="str">
        <f t="shared" si="2"/>
        <v>-</v>
      </c>
      <c r="AH6" s="27">
        <f t="shared" si="2"/>
        <v>99.24</v>
      </c>
      <c r="AI6" s="23" t="str">
        <f>IF(AI7="","",IF(AI7="-","【-】","【"&amp;SUBSTITUTE(TEXT(AI7,"#,##0.00"),"-","△")&amp;"】"))</f>
        <v>【100.06】</v>
      </c>
      <c r="AJ6" s="27" t="str">
        <f t="shared" ref="AJ6:AS6" si="3">IF(AJ7="",NA(),AJ7)</f>
        <v>-</v>
      </c>
      <c r="AK6" s="27" t="str">
        <f t="shared" si="3"/>
        <v>-</v>
      </c>
      <c r="AL6" s="27" t="str">
        <f t="shared" si="3"/>
        <v>-</v>
      </c>
      <c r="AM6" s="27" t="str">
        <f t="shared" si="3"/>
        <v>-</v>
      </c>
      <c r="AN6" s="23">
        <f t="shared" si="3"/>
        <v>0</v>
      </c>
      <c r="AO6" s="27" t="str">
        <f t="shared" si="3"/>
        <v>-</v>
      </c>
      <c r="AP6" s="27" t="str">
        <f t="shared" si="3"/>
        <v>-</v>
      </c>
      <c r="AQ6" s="27" t="str">
        <f t="shared" si="3"/>
        <v>-</v>
      </c>
      <c r="AR6" s="27" t="str">
        <f t="shared" si="3"/>
        <v>-</v>
      </c>
      <c r="AS6" s="27">
        <f t="shared" si="3"/>
        <v>89.91</v>
      </c>
      <c r="AT6" s="23" t="str">
        <f>IF(AT7="","",IF(AT7="-","【-】","【"&amp;SUBSTITUTE(TEXT(AT7,"#,##0.00"),"-","△")&amp;"】"))</f>
        <v>【84.61】</v>
      </c>
      <c r="AU6" s="27" t="str">
        <f t="shared" ref="AU6:BD6" si="4">IF(AU7="",NA(),AU7)</f>
        <v>-</v>
      </c>
      <c r="AV6" s="27" t="str">
        <f t="shared" si="4"/>
        <v>-</v>
      </c>
      <c r="AW6" s="27" t="str">
        <f t="shared" si="4"/>
        <v>-</v>
      </c>
      <c r="AX6" s="27" t="str">
        <f t="shared" si="4"/>
        <v>-</v>
      </c>
      <c r="AY6" s="27">
        <f t="shared" si="4"/>
        <v>195.79</v>
      </c>
      <c r="AZ6" s="27" t="str">
        <f t="shared" si="4"/>
        <v>-</v>
      </c>
      <c r="BA6" s="27" t="str">
        <f t="shared" si="4"/>
        <v>-</v>
      </c>
      <c r="BB6" s="27" t="str">
        <f t="shared" si="4"/>
        <v>-</v>
      </c>
      <c r="BC6" s="27" t="str">
        <f t="shared" si="4"/>
        <v>-</v>
      </c>
      <c r="BD6" s="27">
        <f t="shared" si="4"/>
        <v>103.61</v>
      </c>
      <c r="BE6" s="23" t="str">
        <f>IF(BE7="","",IF(BE7="-","【-】","【"&amp;SUBSTITUTE(TEXT(BE7,"#,##0.00"),"-","△")&amp;"】"))</f>
        <v>【106.63】</v>
      </c>
      <c r="BF6" s="27" t="str">
        <f t="shared" ref="BF6:BO6" si="5">IF(BF7="",NA(),BF7)</f>
        <v>-</v>
      </c>
      <c r="BG6" s="27" t="str">
        <f t="shared" si="5"/>
        <v>-</v>
      </c>
      <c r="BH6" s="27" t="str">
        <f t="shared" si="5"/>
        <v>-</v>
      </c>
      <c r="BI6" s="27" t="str">
        <f t="shared" si="5"/>
        <v>-</v>
      </c>
      <c r="BJ6" s="27">
        <f t="shared" si="5"/>
        <v>665.87</v>
      </c>
      <c r="BK6" s="27" t="str">
        <f t="shared" si="5"/>
        <v>-</v>
      </c>
      <c r="BL6" s="27" t="str">
        <f t="shared" si="5"/>
        <v>-</v>
      </c>
      <c r="BM6" s="27" t="str">
        <f t="shared" si="5"/>
        <v>-</v>
      </c>
      <c r="BN6" s="27" t="str">
        <f t="shared" si="5"/>
        <v>-</v>
      </c>
      <c r="BO6" s="27">
        <f t="shared" si="5"/>
        <v>368.83</v>
      </c>
      <c r="BP6" s="23" t="str">
        <f>IF(BP7="","",IF(BP7="-","【-】","【"&amp;SUBSTITUTE(TEXT(BP7,"#,##0.00"),"-","△")&amp;"】"))</f>
        <v>【386.06】</v>
      </c>
      <c r="BQ6" s="27" t="str">
        <f t="shared" ref="BQ6:BZ6" si="6">IF(BQ7="",NA(),BQ7)</f>
        <v>-</v>
      </c>
      <c r="BR6" s="27" t="str">
        <f t="shared" si="6"/>
        <v>-</v>
      </c>
      <c r="BS6" s="27" t="str">
        <f t="shared" si="6"/>
        <v>-</v>
      </c>
      <c r="BT6" s="27" t="str">
        <f t="shared" si="6"/>
        <v>-</v>
      </c>
      <c r="BU6" s="27">
        <f t="shared" si="6"/>
        <v>35.85</v>
      </c>
      <c r="BV6" s="27" t="str">
        <f t="shared" si="6"/>
        <v>-</v>
      </c>
      <c r="BW6" s="27" t="str">
        <f t="shared" si="6"/>
        <v>-</v>
      </c>
      <c r="BX6" s="27" t="str">
        <f t="shared" si="6"/>
        <v>-</v>
      </c>
      <c r="BY6" s="27" t="str">
        <f t="shared" si="6"/>
        <v>-</v>
      </c>
      <c r="BZ6" s="27">
        <f t="shared" si="6"/>
        <v>53.25</v>
      </c>
      <c r="CA6" s="23" t="str">
        <f>IF(CA7="","",IF(CA7="-","【-】","【"&amp;SUBSTITUTE(TEXT(CA7,"#,##0.00"),"-","△")&amp;"】"))</f>
        <v>【51.14】</v>
      </c>
      <c r="CB6" s="27" t="str">
        <f t="shared" ref="CB6:CK6" si="7">IF(CB7="",NA(),CB7)</f>
        <v>-</v>
      </c>
      <c r="CC6" s="27" t="str">
        <f t="shared" si="7"/>
        <v>-</v>
      </c>
      <c r="CD6" s="27" t="str">
        <f t="shared" si="7"/>
        <v>-</v>
      </c>
      <c r="CE6" s="27" t="str">
        <f t="shared" si="7"/>
        <v>-</v>
      </c>
      <c r="CF6" s="27">
        <f t="shared" si="7"/>
        <v>607.11</v>
      </c>
      <c r="CG6" s="27" t="str">
        <f t="shared" si="7"/>
        <v>-</v>
      </c>
      <c r="CH6" s="27" t="str">
        <f t="shared" si="7"/>
        <v>-</v>
      </c>
      <c r="CI6" s="27" t="str">
        <f t="shared" si="7"/>
        <v>-</v>
      </c>
      <c r="CJ6" s="27" t="str">
        <f t="shared" si="7"/>
        <v>-</v>
      </c>
      <c r="CK6" s="27">
        <f t="shared" si="7"/>
        <v>325.45</v>
      </c>
      <c r="CL6" s="23" t="str">
        <f>IF(CL7="","",IF(CL7="-","【-】","【"&amp;SUBSTITUTE(TEXT(CL7,"#,##0.00"),"-","△")&amp;"】"))</f>
        <v>【329.31】</v>
      </c>
      <c r="CM6" s="27" t="str">
        <f t="shared" ref="CM6:CV6" si="8">IF(CM7="",NA(),CM7)</f>
        <v>-</v>
      </c>
      <c r="CN6" s="27" t="str">
        <f t="shared" si="8"/>
        <v>-</v>
      </c>
      <c r="CO6" s="27" t="str">
        <f t="shared" si="8"/>
        <v>-</v>
      </c>
      <c r="CP6" s="27" t="str">
        <f t="shared" si="8"/>
        <v>-</v>
      </c>
      <c r="CQ6" s="27">
        <f t="shared" si="8"/>
        <v>16.670000000000002</v>
      </c>
      <c r="CR6" s="27" t="str">
        <f t="shared" si="8"/>
        <v>-</v>
      </c>
      <c r="CS6" s="27" t="str">
        <f t="shared" si="8"/>
        <v>-</v>
      </c>
      <c r="CT6" s="27" t="str">
        <f t="shared" si="8"/>
        <v>-</v>
      </c>
      <c r="CU6" s="27" t="str">
        <f t="shared" si="8"/>
        <v>-</v>
      </c>
      <c r="CV6" s="27">
        <f t="shared" si="8"/>
        <v>52.59</v>
      </c>
      <c r="CW6" s="23" t="str">
        <f>IF(CW7="","",IF(CW7="-","【-】","【"&amp;SUBSTITUTE(TEXT(CW7,"#,##0.00"),"-","△")&amp;"】"))</f>
        <v>【54.37】</v>
      </c>
      <c r="CX6" s="27" t="str">
        <f t="shared" ref="CX6:DG6" si="9">IF(CX7="",NA(),CX7)</f>
        <v>-</v>
      </c>
      <c r="CY6" s="27" t="str">
        <f t="shared" si="9"/>
        <v>-</v>
      </c>
      <c r="CZ6" s="27" t="str">
        <f t="shared" si="9"/>
        <v>-</v>
      </c>
      <c r="DA6" s="27" t="str">
        <f t="shared" si="9"/>
        <v>-</v>
      </c>
      <c r="DB6" s="27">
        <f t="shared" si="9"/>
        <v>85.71</v>
      </c>
      <c r="DC6" s="27" t="str">
        <f t="shared" si="9"/>
        <v>-</v>
      </c>
      <c r="DD6" s="27" t="str">
        <f t="shared" si="9"/>
        <v>-</v>
      </c>
      <c r="DE6" s="27" t="str">
        <f t="shared" si="9"/>
        <v>-</v>
      </c>
      <c r="DF6" s="27" t="str">
        <f t="shared" si="9"/>
        <v>-</v>
      </c>
      <c r="DG6" s="27">
        <f t="shared" si="9"/>
        <v>87.02</v>
      </c>
      <c r="DH6" s="23" t="str">
        <f>IF(DH7="","",IF(DH7="-","【-】","【"&amp;SUBSTITUTE(TEXT(DH7,"#,##0.00"),"-","△")&amp;"】"))</f>
        <v>【84.89】</v>
      </c>
      <c r="DI6" s="27" t="str">
        <f t="shared" ref="DI6:DR6" si="10">IF(DI7="",NA(),DI7)</f>
        <v>-</v>
      </c>
      <c r="DJ6" s="27" t="str">
        <f t="shared" si="10"/>
        <v>-</v>
      </c>
      <c r="DK6" s="27" t="str">
        <f t="shared" si="10"/>
        <v>-</v>
      </c>
      <c r="DL6" s="27" t="str">
        <f t="shared" si="10"/>
        <v>-</v>
      </c>
      <c r="DM6" s="27">
        <f t="shared" si="10"/>
        <v>10.77</v>
      </c>
      <c r="DN6" s="27" t="str">
        <f t="shared" si="10"/>
        <v>-</v>
      </c>
      <c r="DO6" s="27" t="str">
        <f t="shared" si="10"/>
        <v>-</v>
      </c>
      <c r="DP6" s="27" t="str">
        <f t="shared" si="10"/>
        <v>-</v>
      </c>
      <c r="DQ6" s="27" t="str">
        <f t="shared" si="10"/>
        <v>-</v>
      </c>
      <c r="DR6" s="27">
        <f t="shared" si="10"/>
        <v>27.57</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15">
      <c r="A7" s="14"/>
      <c r="B7" s="20">
        <v>2024</v>
      </c>
      <c r="C7" s="20">
        <v>434248</v>
      </c>
      <c r="D7" s="20">
        <v>46</v>
      </c>
      <c r="E7" s="20">
        <v>18</v>
      </c>
      <c r="F7" s="20">
        <v>0</v>
      </c>
      <c r="G7" s="20">
        <v>0</v>
      </c>
      <c r="H7" s="20" t="s">
        <v>95</v>
      </c>
      <c r="I7" s="20" t="s">
        <v>96</v>
      </c>
      <c r="J7" s="20" t="s">
        <v>97</v>
      </c>
      <c r="K7" s="20" t="s">
        <v>98</v>
      </c>
      <c r="L7" s="20" t="s">
        <v>99</v>
      </c>
      <c r="M7" s="20" t="s">
        <v>100</v>
      </c>
      <c r="N7" s="24" t="s">
        <v>101</v>
      </c>
      <c r="O7" s="24">
        <v>76.02</v>
      </c>
      <c r="P7" s="24">
        <v>1.35</v>
      </c>
      <c r="Q7" s="24">
        <v>100</v>
      </c>
      <c r="R7" s="24">
        <v>4840</v>
      </c>
      <c r="S7" s="24">
        <v>6295</v>
      </c>
      <c r="T7" s="24">
        <v>136.94</v>
      </c>
      <c r="U7" s="24">
        <v>45.97</v>
      </c>
      <c r="V7" s="24">
        <v>84</v>
      </c>
      <c r="W7" s="24">
        <v>0.69</v>
      </c>
      <c r="X7" s="24">
        <v>121.74</v>
      </c>
      <c r="Y7" s="24" t="s">
        <v>101</v>
      </c>
      <c r="Z7" s="24" t="s">
        <v>101</v>
      </c>
      <c r="AA7" s="24" t="s">
        <v>101</v>
      </c>
      <c r="AB7" s="24" t="s">
        <v>101</v>
      </c>
      <c r="AC7" s="24">
        <v>111.12</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195.79</v>
      </c>
      <c r="AZ7" s="24" t="s">
        <v>101</v>
      </c>
      <c r="BA7" s="24" t="s">
        <v>101</v>
      </c>
      <c r="BB7" s="24" t="s">
        <v>101</v>
      </c>
      <c r="BC7" s="24" t="s">
        <v>101</v>
      </c>
      <c r="BD7" s="24">
        <v>103.61</v>
      </c>
      <c r="BE7" s="24">
        <v>106.63</v>
      </c>
      <c r="BF7" s="24" t="s">
        <v>101</v>
      </c>
      <c r="BG7" s="24" t="s">
        <v>101</v>
      </c>
      <c r="BH7" s="24" t="s">
        <v>101</v>
      </c>
      <c r="BI7" s="24" t="s">
        <v>101</v>
      </c>
      <c r="BJ7" s="24">
        <v>665.87</v>
      </c>
      <c r="BK7" s="24" t="s">
        <v>101</v>
      </c>
      <c r="BL7" s="24" t="s">
        <v>101</v>
      </c>
      <c r="BM7" s="24" t="s">
        <v>101</v>
      </c>
      <c r="BN7" s="24" t="s">
        <v>101</v>
      </c>
      <c r="BO7" s="24">
        <v>368.83</v>
      </c>
      <c r="BP7" s="24">
        <v>386.06</v>
      </c>
      <c r="BQ7" s="24" t="s">
        <v>101</v>
      </c>
      <c r="BR7" s="24" t="s">
        <v>101</v>
      </c>
      <c r="BS7" s="24" t="s">
        <v>101</v>
      </c>
      <c r="BT7" s="24" t="s">
        <v>101</v>
      </c>
      <c r="BU7" s="24">
        <v>35.85</v>
      </c>
      <c r="BV7" s="24" t="s">
        <v>101</v>
      </c>
      <c r="BW7" s="24" t="s">
        <v>101</v>
      </c>
      <c r="BX7" s="24" t="s">
        <v>101</v>
      </c>
      <c r="BY7" s="24" t="s">
        <v>101</v>
      </c>
      <c r="BZ7" s="24">
        <v>53.25</v>
      </c>
      <c r="CA7" s="24">
        <v>51.14</v>
      </c>
      <c r="CB7" s="24" t="s">
        <v>101</v>
      </c>
      <c r="CC7" s="24" t="s">
        <v>101</v>
      </c>
      <c r="CD7" s="24" t="s">
        <v>101</v>
      </c>
      <c r="CE7" s="24" t="s">
        <v>101</v>
      </c>
      <c r="CF7" s="24">
        <v>607.11</v>
      </c>
      <c r="CG7" s="24" t="s">
        <v>101</v>
      </c>
      <c r="CH7" s="24" t="s">
        <v>101</v>
      </c>
      <c r="CI7" s="24" t="s">
        <v>101</v>
      </c>
      <c r="CJ7" s="24" t="s">
        <v>101</v>
      </c>
      <c r="CK7" s="24">
        <v>325.45</v>
      </c>
      <c r="CL7" s="24">
        <v>329.31</v>
      </c>
      <c r="CM7" s="24" t="s">
        <v>101</v>
      </c>
      <c r="CN7" s="24" t="s">
        <v>101</v>
      </c>
      <c r="CO7" s="24" t="s">
        <v>101</v>
      </c>
      <c r="CP7" s="24" t="s">
        <v>101</v>
      </c>
      <c r="CQ7" s="24">
        <v>16.670000000000002</v>
      </c>
      <c r="CR7" s="24" t="s">
        <v>101</v>
      </c>
      <c r="CS7" s="24" t="s">
        <v>101</v>
      </c>
      <c r="CT7" s="24" t="s">
        <v>101</v>
      </c>
      <c r="CU7" s="24" t="s">
        <v>101</v>
      </c>
      <c r="CV7" s="24">
        <v>52.59</v>
      </c>
      <c r="CW7" s="24">
        <v>54.37</v>
      </c>
      <c r="CX7" s="24" t="s">
        <v>101</v>
      </c>
      <c r="CY7" s="24" t="s">
        <v>101</v>
      </c>
      <c r="CZ7" s="24" t="s">
        <v>101</v>
      </c>
      <c r="DA7" s="24" t="s">
        <v>101</v>
      </c>
      <c r="DB7" s="24">
        <v>85.71</v>
      </c>
      <c r="DC7" s="24" t="s">
        <v>101</v>
      </c>
      <c r="DD7" s="24" t="s">
        <v>101</v>
      </c>
      <c r="DE7" s="24" t="s">
        <v>101</v>
      </c>
      <c r="DF7" s="24" t="s">
        <v>101</v>
      </c>
      <c r="DG7" s="24">
        <v>87.02</v>
      </c>
      <c r="DH7" s="24">
        <v>84.89</v>
      </c>
      <c r="DI7" s="24" t="s">
        <v>101</v>
      </c>
      <c r="DJ7" s="24" t="s">
        <v>101</v>
      </c>
      <c r="DK7" s="24" t="s">
        <v>101</v>
      </c>
      <c r="DL7" s="24" t="s">
        <v>101</v>
      </c>
      <c r="DM7" s="24">
        <v>10.77</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4819402</cp:lastModifiedBy>
  <dcterms:created xsi:type="dcterms:W3CDTF">2025-12-23T06:31:57Z</dcterms:created>
  <dcterms:modified xsi:type="dcterms:W3CDTF">2026-02-05T09:16:53Z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2026-01-30T11:49:35Z</vt:filetime>
  </property>
</Properties>
</file>