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172.16.126.187\share\令和７年度\07 公営企業総括\20 経営比較分析表（R6決算）\03 市町村→県\08 菊池市\2 下水道\"/>
    </mc:Choice>
  </mc:AlternateContent>
  <xr:revisionPtr revIDLastSave="0" documentId="13_ncr:1_{0374DC4D-7959-4678-8531-FFD3D19F975D}" xr6:coauthVersionLast="47" xr6:coauthVersionMax="47" xr10:uidLastSave="{00000000-0000-0000-0000-000000000000}"/>
  <workbookProtection workbookAlgorithmName="SHA-512" workbookHashValue="/RXEUllJXKPQYSQkqlaXkdfBEG7pZcmcaWmPY2j+vCR1FKMF7V5Q/NGo2BOKksSPTMh6aTP3kOz3eHnC0BU7cg==" workbookSaltValue="AEGhMd2pWlVcqfhoTfedPA==" workbookSpinCount="100000" lockStructure="1"/>
  <bookViews>
    <workbookView xWindow="-12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J85" i="4"/>
  <c r="I85" i="4"/>
  <c r="G85" i="4"/>
  <c r="F85" i="4"/>
  <c r="E85" i="4"/>
  <c r="AT10" i="4"/>
  <c r="AL10" i="4"/>
  <c r="I10" i="4"/>
  <c r="AL8" i="4"/>
  <c r="P8" i="4"/>
  <c r="I8" i="4"/>
</calcChain>
</file>

<file path=xl/sharedStrings.xml><?xml version="1.0" encoding="utf-8"?>
<sst xmlns="http://schemas.openxmlformats.org/spreadsheetml/2006/main" count="258" uniqueCount="117">
  <si>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</si>
  <si>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</si>
  <si>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</si>
  <si>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</si>
  <si>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</si>
  <si>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</si>
  <si>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</si>
  <si>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</si>
  <si>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</si>
  <si>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</si>
  <si>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</si>
  <si>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</si>
  <si>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</si>
  <si>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</si>
  <si>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</si>
  <si>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</si>
  <si>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</si>
  <si>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</si>
  <si>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</si>
  <si>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</si>
  <si>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</si>
  <si>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</si>
  <si>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</si>
  <si>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</si>
  <si>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</si>
  <si>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</si>
  <si>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</si>
  <si>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</si>
  <si>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</si>
  <si>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</si>
  <si>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</si>
  <si>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</si>
  <si>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</si>
  <si>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</si>
  <si>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</si>
  <si>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</si>
  <si>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</si>
  <si>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</si>
  <si>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</si>
  <si>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</si>
  <si>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</si>
  <si>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</si>
  <si>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</si>
  <si>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</si>
  <si>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</si>
  <si>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</si>
  <si>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</si>
  <si>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</si>
  <si>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</si>
  <si>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</si>
  <si>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</si>
  <si>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</si>
  <si>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</si>
  <si>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</si>
  <si>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</si>
  <si>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</si>
  <si>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</si>
  <si>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</si>
  <si>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</si>
  <si>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</si>
  <si>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</si>
  <si>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</si>
  <si>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</si>
  <si>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</si>
  <si>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</si>
  <si>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</si>
  <si>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</si>
  <si>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</si>
  <si>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</si>
  <si>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</si>
  <si>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</si>
  <si>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</si>
  <si>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</si>
  <si>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</si>
  <si>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</si>
  <si>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</si>
  <si>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</si>
  <si>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</si>
  <si>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</si>
  <si>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</si>
  <si>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</si>
  <si>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</si>
  <si>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</si>
  <si>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</si>
  <si>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</si>
  <si>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</si>
  <si>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</si>
  <si>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</si>
  <si>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</si>
  <si>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</si>
  <si>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</si>
  <si>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</si>
  <si>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</si>
  <si>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</si>
  <si>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</si>
  <si>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</si>
  <si>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菊池市</t>
  </si>
  <si>
    <t>法適用</t>
  </si>
  <si>
    <t>下水道事業</t>
  </si>
  <si>
    <t>特定地域生活排水処理</t>
  </si>
  <si>
    <t>K2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</si>
  <si>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</si>
  <si>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</si>
  <si>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</si>
  <si>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</si>
  <si>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</si>
  <si>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</si>
  <si>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</si>
  <si>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</si>
  <si>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</si>
  <si>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</si>
  <si>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</si>
  <si>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</si>
  <si>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</si>
  <si>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　有形固定資産減価償却率について、本市はR2年度の法適用から間もないため類似団体よりも低くなっている。今後は計画的な更新等を行う必要がある。</t>
    <phoneticPr fontId="4"/>
  </si>
  <si>
    <t>　今後は人口減少により使用料収入の増加は見込めず、繰入金への依存が今より高まるものと考えられる。適正な使用料の設定、経営の改善が必要である。
　今後も引き続き、下水道事業経営戦略に基づき健全経営に努める。</t>
    <phoneticPr fontId="4"/>
  </si>
  <si>
    <t>①経常収支は100％越えを維持しているが、これは経常費用の不足分を一般会計からの繰入金で賄っているためである。よって今後も同様に推移していくものと考えられるため、維持管理費等を抑制し、経営安定に努める必要がある。
②累積欠損金比率は0と良好であったが、これは一般会計からの繰り入れを行っているためである。浄化槽の新規設置は年60基ほどで推移しているが、設置が増えるほど維持管理費が使用料収入を上回るため、今後は維持管理費の見直しなど経費削減が必要である。
③流動比率は100％以上ではあるが、今後は流動負債の増加傾向がみられるため、流動比率は同水準の維持か、減少が見込まれる。
④企業債残高対事業規模比率は、全額を一般会計からの繰入金で賄う状況であるため、改善を図る必要がある。
⑤⑥経費回収率は現在、総収益においては一般会計からの繰入金に大きく依存しており、汚水処理費の53％程度しか使用料で賄うことができていない。本事業の汚水処理原価は類似団体と比較しても高い傾向にあることから、維持管理費の削減と併せて経営改善を図ることが必要と言え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</si>
</sst>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E07-4808-91C9-0CCEE1CF07B5}"/>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EE07-4808-91C9-0CCEE1CF07B5}"/>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2E9-453F-8A30-F949C742EF72}"/>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58.19</c:v>
                </c:pt>
                <c:pt idx="1">
                  <c:v>56.52</c:v>
                </c:pt>
                <c:pt idx="2">
                  <c:v>88.45</c:v>
                </c:pt>
                <c:pt idx="3">
                  <c:v>54.08</c:v>
                </c:pt>
                <c:pt idx="4">
                  <c:v>52.59</c:v>
                </c:pt>
              </c:numCache>
            </c:numRef>
          </c:val>
          <c:smooth val="0"/>
          <c:extLst>
            <c:ext xmlns:c16="http://schemas.microsoft.com/office/drawing/2014/chart" uri="{C3380CC4-5D6E-409C-BE32-E72D297353CC}">
              <c16:uniqueId val="{00000001-42E9-453F-8A30-F949C742EF72}"/>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8AFF-4E8A-904A-39C0C58B329C}"/>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87.8</c:v>
                </c:pt>
                <c:pt idx="1">
                  <c:v>88.43</c:v>
                </c:pt>
                <c:pt idx="2">
                  <c:v>90.34</c:v>
                </c:pt>
                <c:pt idx="3">
                  <c:v>90.57</c:v>
                </c:pt>
                <c:pt idx="4">
                  <c:v>87.02</c:v>
                </c:pt>
              </c:numCache>
            </c:numRef>
          </c:val>
          <c:smooth val="0"/>
          <c:extLst>
            <c:ext xmlns:c16="http://schemas.microsoft.com/office/drawing/2014/chart" uri="{C3380CC4-5D6E-409C-BE32-E72D297353CC}">
              <c16:uniqueId val="{00000001-8AFF-4E8A-904A-39C0C58B329C}"/>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102.87</c:v>
                </c:pt>
                <c:pt idx="1">
                  <c:v>103.51</c:v>
                </c:pt>
                <c:pt idx="2">
                  <c:v>99.49</c:v>
                </c:pt>
                <c:pt idx="3">
                  <c:v>104.01</c:v>
                </c:pt>
                <c:pt idx="4">
                  <c:v>101.07</c:v>
                </c:pt>
              </c:numCache>
            </c:numRef>
          </c:val>
          <c:extLst>
            <c:ext xmlns:c16="http://schemas.microsoft.com/office/drawing/2014/chart" uri="{C3380CC4-5D6E-409C-BE32-E72D297353CC}">
              <c16:uniqueId val="{00000000-3420-4CF9-A9B8-770194D16EBD}"/>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99.03</c:v>
                </c:pt>
                <c:pt idx="1">
                  <c:v>100.41</c:v>
                </c:pt>
                <c:pt idx="2">
                  <c:v>100.17</c:v>
                </c:pt>
                <c:pt idx="3">
                  <c:v>96.95</c:v>
                </c:pt>
                <c:pt idx="4">
                  <c:v>99.24</c:v>
                </c:pt>
              </c:numCache>
            </c:numRef>
          </c:val>
          <c:smooth val="0"/>
          <c:extLst>
            <c:ext xmlns:c16="http://schemas.microsoft.com/office/drawing/2014/chart" uri="{C3380CC4-5D6E-409C-BE32-E72D297353CC}">
              <c16:uniqueId val="{00000001-3420-4CF9-A9B8-770194D16EBD}"/>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4.88</c:v>
                </c:pt>
                <c:pt idx="1">
                  <c:v>9.6199999999999992</c:v>
                </c:pt>
                <c:pt idx="2">
                  <c:v>13.98</c:v>
                </c:pt>
                <c:pt idx="3">
                  <c:v>18.2</c:v>
                </c:pt>
                <c:pt idx="4">
                  <c:v>22.09</c:v>
                </c:pt>
              </c:numCache>
            </c:numRef>
          </c:val>
          <c:extLst>
            <c:ext xmlns:c16="http://schemas.microsoft.com/office/drawing/2014/chart" uri="{C3380CC4-5D6E-409C-BE32-E72D297353CC}">
              <c16:uniqueId val="{00000000-58E5-466A-A5F0-3F039FDFC4FC}"/>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15.74</c:v>
                </c:pt>
                <c:pt idx="1">
                  <c:v>21.02</c:v>
                </c:pt>
                <c:pt idx="2">
                  <c:v>24.31</c:v>
                </c:pt>
                <c:pt idx="3">
                  <c:v>26.92</c:v>
                </c:pt>
                <c:pt idx="4">
                  <c:v>27.57</c:v>
                </c:pt>
              </c:numCache>
            </c:numRef>
          </c:val>
          <c:smooth val="0"/>
          <c:extLst>
            <c:ext xmlns:c16="http://schemas.microsoft.com/office/drawing/2014/chart" uri="{C3380CC4-5D6E-409C-BE32-E72D297353CC}">
              <c16:uniqueId val="{00000001-58E5-466A-A5F0-3F039FDFC4FC}"/>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005-4A48-843E-F723BD281B04}"/>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7005-4A48-843E-F723BD281B04}"/>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17.059999999999999</c:v>
                </c:pt>
                <c:pt idx="1">
                  <c:v>7</c:v>
                </c:pt>
                <c:pt idx="2">
                  <c:v>8.0399999999999991</c:v>
                </c:pt>
                <c:pt idx="3" formatCode="#,##0.00;&quot;△&quot;#,##0.00">
                  <c:v>0</c:v>
                </c:pt>
                <c:pt idx="4" formatCode="#,##0.00;&quot;△&quot;#,##0.00">
                  <c:v>0</c:v>
                </c:pt>
              </c:numCache>
            </c:numRef>
          </c:val>
          <c:extLst>
            <c:ext xmlns:c16="http://schemas.microsoft.com/office/drawing/2014/chart" uri="{C3380CC4-5D6E-409C-BE32-E72D297353CC}">
              <c16:uniqueId val="{00000000-85A2-4637-A403-B7EF425FF39F}"/>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74.239999999999995</c:v>
                </c:pt>
                <c:pt idx="1">
                  <c:v>83.92</c:v>
                </c:pt>
                <c:pt idx="2">
                  <c:v>89.31</c:v>
                </c:pt>
                <c:pt idx="3">
                  <c:v>91.33</c:v>
                </c:pt>
                <c:pt idx="4">
                  <c:v>89.91</c:v>
                </c:pt>
              </c:numCache>
            </c:numRef>
          </c:val>
          <c:smooth val="0"/>
          <c:extLst>
            <c:ext xmlns:c16="http://schemas.microsoft.com/office/drawing/2014/chart" uri="{C3380CC4-5D6E-409C-BE32-E72D297353CC}">
              <c16:uniqueId val="{00000001-85A2-4637-A403-B7EF425FF39F}"/>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85.11</c:v>
                </c:pt>
                <c:pt idx="1">
                  <c:v>123.7</c:v>
                </c:pt>
                <c:pt idx="2">
                  <c:v>126.33</c:v>
                </c:pt>
                <c:pt idx="3">
                  <c:v>158.58000000000001</c:v>
                </c:pt>
                <c:pt idx="4">
                  <c:v>163.86</c:v>
                </c:pt>
              </c:numCache>
            </c:numRef>
          </c:val>
          <c:extLst>
            <c:ext xmlns:c16="http://schemas.microsoft.com/office/drawing/2014/chart" uri="{C3380CC4-5D6E-409C-BE32-E72D297353CC}">
              <c16:uniqueId val="{00000000-85C4-4A1C-B0FA-CF3B7479821B}"/>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100.47</c:v>
                </c:pt>
                <c:pt idx="1">
                  <c:v>122.71</c:v>
                </c:pt>
                <c:pt idx="2">
                  <c:v>138.19999999999999</c:v>
                </c:pt>
                <c:pt idx="3">
                  <c:v>126.97</c:v>
                </c:pt>
                <c:pt idx="4">
                  <c:v>103.61</c:v>
                </c:pt>
              </c:numCache>
            </c:numRef>
          </c:val>
          <c:smooth val="0"/>
          <c:extLst>
            <c:ext xmlns:c16="http://schemas.microsoft.com/office/drawing/2014/chart" uri="{C3380CC4-5D6E-409C-BE32-E72D297353CC}">
              <c16:uniqueId val="{00000001-85C4-4A1C-B0FA-CF3B7479821B}"/>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6C1-4BD0-BC57-50F414F93E71}"/>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294.27</c:v>
                </c:pt>
                <c:pt idx="1">
                  <c:v>294.08999999999997</c:v>
                </c:pt>
                <c:pt idx="2">
                  <c:v>294.08999999999997</c:v>
                </c:pt>
                <c:pt idx="3">
                  <c:v>338.47</c:v>
                </c:pt>
                <c:pt idx="4">
                  <c:v>368.83</c:v>
                </c:pt>
              </c:numCache>
            </c:numRef>
          </c:val>
          <c:smooth val="0"/>
          <c:extLst>
            <c:ext xmlns:c16="http://schemas.microsoft.com/office/drawing/2014/chart" uri="{C3380CC4-5D6E-409C-BE32-E72D297353CC}">
              <c16:uniqueId val="{00000001-06C1-4BD0-BC57-50F414F93E71}"/>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56.04</c:v>
                </c:pt>
                <c:pt idx="1">
                  <c:v>55.82</c:v>
                </c:pt>
                <c:pt idx="2">
                  <c:v>56.41</c:v>
                </c:pt>
                <c:pt idx="3">
                  <c:v>54.66</c:v>
                </c:pt>
                <c:pt idx="4">
                  <c:v>52.54</c:v>
                </c:pt>
              </c:numCache>
            </c:numRef>
          </c:val>
          <c:extLst>
            <c:ext xmlns:c16="http://schemas.microsoft.com/office/drawing/2014/chart" uri="{C3380CC4-5D6E-409C-BE32-E72D297353CC}">
              <c16:uniqueId val="{00000000-0A25-43BF-8636-FC862A1C1501}"/>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60.59</c:v>
                </c:pt>
                <c:pt idx="1">
                  <c:v>60</c:v>
                </c:pt>
                <c:pt idx="2">
                  <c:v>59.01</c:v>
                </c:pt>
                <c:pt idx="3">
                  <c:v>56.06</c:v>
                </c:pt>
                <c:pt idx="4">
                  <c:v>53.25</c:v>
                </c:pt>
              </c:numCache>
            </c:numRef>
          </c:val>
          <c:smooth val="0"/>
          <c:extLst>
            <c:ext xmlns:c16="http://schemas.microsoft.com/office/drawing/2014/chart" uri="{C3380CC4-5D6E-409C-BE32-E72D297353CC}">
              <c16:uniqueId val="{00000001-0A25-43BF-8636-FC862A1C1501}"/>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329.93</c:v>
                </c:pt>
                <c:pt idx="1">
                  <c:v>335.4</c:v>
                </c:pt>
                <c:pt idx="2">
                  <c:v>334.95</c:v>
                </c:pt>
                <c:pt idx="3">
                  <c:v>352.28</c:v>
                </c:pt>
                <c:pt idx="4">
                  <c:v>375.65</c:v>
                </c:pt>
              </c:numCache>
            </c:numRef>
          </c:val>
          <c:extLst>
            <c:ext xmlns:c16="http://schemas.microsoft.com/office/drawing/2014/chart" uri="{C3380CC4-5D6E-409C-BE32-E72D297353CC}">
              <c16:uniqueId val="{00000000-C921-4DDE-85AF-4BFF67B5B19A}"/>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280.23</c:v>
                </c:pt>
                <c:pt idx="1">
                  <c:v>282.70999999999998</c:v>
                </c:pt>
                <c:pt idx="2">
                  <c:v>291.82</c:v>
                </c:pt>
                <c:pt idx="3">
                  <c:v>304.36</c:v>
                </c:pt>
                <c:pt idx="4">
                  <c:v>325.45</c:v>
                </c:pt>
              </c:numCache>
            </c:numRef>
          </c:val>
          <c:smooth val="0"/>
          <c:extLst>
            <c:ext xmlns:c16="http://schemas.microsoft.com/office/drawing/2014/chart" uri="{C3380CC4-5D6E-409C-BE32-E72D297353CC}">
              <c16:uniqueId val="{00000001-C921-4DDE-85AF-4BFF67B5B19A}"/>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【106.63】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【386.06】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【84.89】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【54.37】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【329.31】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【51.14】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【26.38】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7" t="str">
        <f>データ!H6</f>
        <v>熊本県　菊池市</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3"/>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68" t="s">
        <v>9</v>
      </c>
      <c r="BM7" s="69"/>
      <c r="BN7" s="69"/>
      <c r="BO7" s="69"/>
      <c r="BP7" s="69"/>
      <c r="BQ7" s="69"/>
      <c r="BR7" s="69"/>
      <c r="BS7" s="69"/>
      <c r="BT7" s="69"/>
      <c r="BU7" s="69"/>
      <c r="BV7" s="69"/>
      <c r="BW7" s="69"/>
      <c r="BX7" s="69"/>
      <c r="BY7" s="70"/>
    </row>
    <row r="8" spans="1:78" ht="18.75" customHeight="1" x14ac:dyDescent="0.15">
      <c r="A8" s="2"/>
      <c r="B8" s="64" t="str">
        <f>データ!I6</f>
        <v>法適用</v>
      </c>
      <c r="C8" s="64"/>
      <c r="D8" s="64"/>
      <c r="E8" s="64"/>
      <c r="F8" s="64"/>
      <c r="G8" s="64"/>
      <c r="H8" s="64"/>
      <c r="I8" s="64" t="str">
        <f>データ!J6</f>
        <v>下水道事業</v>
      </c>
      <c r="J8" s="64"/>
      <c r="K8" s="64"/>
      <c r="L8" s="64"/>
      <c r="M8" s="64"/>
      <c r="N8" s="64"/>
      <c r="O8" s="64"/>
      <c r="P8" s="64" t="str">
        <f>データ!K6</f>
        <v>特定地域生活排水処理</v>
      </c>
      <c r="Q8" s="64"/>
      <c r="R8" s="64"/>
      <c r="S8" s="64"/>
      <c r="T8" s="64"/>
      <c r="U8" s="64"/>
      <c r="V8" s="64"/>
      <c r="W8" s="64" t="str">
        <f>データ!L6</f>
        <v>K2</v>
      </c>
      <c r="X8" s="64"/>
      <c r="Y8" s="64"/>
      <c r="Z8" s="64"/>
      <c r="AA8" s="64"/>
      <c r="AB8" s="64"/>
      <c r="AC8" s="64"/>
      <c r="AD8" s="65" t="str">
        <f>データ!$M$6</f>
        <v>非設置</v>
      </c>
      <c r="AE8" s="65"/>
      <c r="AF8" s="65"/>
      <c r="AG8" s="65"/>
      <c r="AH8" s="65"/>
      <c r="AI8" s="65"/>
      <c r="AJ8" s="65"/>
      <c r="AK8" s="3"/>
      <c r="AL8" s="45">
        <f>データ!S6</f>
        <v>46599</v>
      </c>
      <c r="AM8" s="45"/>
      <c r="AN8" s="45"/>
      <c r="AO8" s="45"/>
      <c r="AP8" s="45"/>
      <c r="AQ8" s="45"/>
      <c r="AR8" s="45"/>
      <c r="AS8" s="45"/>
      <c r="AT8" s="44">
        <f>データ!T6</f>
        <v>276.85000000000002</v>
      </c>
      <c r="AU8" s="44"/>
      <c r="AV8" s="44"/>
      <c r="AW8" s="44"/>
      <c r="AX8" s="44"/>
      <c r="AY8" s="44"/>
      <c r="AZ8" s="44"/>
      <c r="BA8" s="44"/>
      <c r="BB8" s="44">
        <f>データ!U6</f>
        <v>168.32</v>
      </c>
      <c r="BC8" s="44"/>
      <c r="BD8" s="44"/>
      <c r="BE8" s="44"/>
      <c r="BF8" s="44"/>
      <c r="BG8" s="44"/>
      <c r="BH8" s="44"/>
      <c r="BI8" s="44"/>
      <c r="BJ8" s="3"/>
      <c r="BK8" s="3"/>
      <c r="BL8" s="60" t="s">
        <v>10</v>
      </c>
      <c r="BM8" s="61"/>
      <c r="BN8" s="62" t="s">
        <v>11</v>
      </c>
      <c r="BO8" s="62"/>
      <c r="BP8" s="62"/>
      <c r="BQ8" s="62"/>
      <c r="BR8" s="62"/>
      <c r="BS8" s="62"/>
      <c r="BT8" s="62"/>
      <c r="BU8" s="62"/>
      <c r="BV8" s="62"/>
      <c r="BW8" s="62"/>
      <c r="BX8" s="62"/>
      <c r="BY8" s="63"/>
    </row>
    <row r="9" spans="1:78" ht="18.75" customHeight="1" x14ac:dyDescent="0.15">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46" t="s">
        <v>16</v>
      </c>
      <c r="AE9" s="46"/>
      <c r="AF9" s="46"/>
      <c r="AG9" s="46"/>
      <c r="AH9" s="46"/>
      <c r="AI9" s="46"/>
      <c r="AJ9" s="46"/>
      <c r="AK9" s="3"/>
      <c r="AL9" s="46" t="s">
        <v>17</v>
      </c>
      <c r="AM9" s="46"/>
      <c r="AN9" s="46"/>
      <c r="AO9" s="46"/>
      <c r="AP9" s="46"/>
      <c r="AQ9" s="46"/>
      <c r="AR9" s="46"/>
      <c r="AS9" s="46"/>
      <c r="AT9" s="46" t="s">
        <v>18</v>
      </c>
      <c r="AU9" s="46"/>
      <c r="AV9" s="46"/>
      <c r="AW9" s="46"/>
      <c r="AX9" s="46"/>
      <c r="AY9" s="46"/>
      <c r="AZ9" s="46"/>
      <c r="BA9" s="46"/>
      <c r="BB9" s="46" t="s">
        <v>19</v>
      </c>
      <c r="BC9" s="46"/>
      <c r="BD9" s="46"/>
      <c r="BE9" s="46"/>
      <c r="BF9" s="46"/>
      <c r="BG9" s="46"/>
      <c r="BH9" s="46"/>
      <c r="BI9" s="46"/>
      <c r="BJ9" s="3"/>
      <c r="BK9" s="3"/>
      <c r="BL9" s="47" t="s">
        <v>20</v>
      </c>
      <c r="BM9" s="48"/>
      <c r="BN9" s="49" t="s">
        <v>21</v>
      </c>
      <c r="BO9" s="49"/>
      <c r="BP9" s="49"/>
      <c r="BQ9" s="49"/>
      <c r="BR9" s="49"/>
      <c r="BS9" s="49"/>
      <c r="BT9" s="49"/>
      <c r="BU9" s="49"/>
      <c r="BV9" s="49"/>
      <c r="BW9" s="49"/>
      <c r="BX9" s="49"/>
      <c r="BY9" s="50"/>
    </row>
    <row r="10" spans="1:78" ht="18.75" customHeight="1" x14ac:dyDescent="0.15">
      <c r="A10" s="2"/>
      <c r="B10" s="44" t="str">
        <f>データ!N6</f>
        <v>-</v>
      </c>
      <c r="C10" s="44"/>
      <c r="D10" s="44"/>
      <c r="E10" s="44"/>
      <c r="F10" s="44"/>
      <c r="G10" s="44"/>
      <c r="H10" s="44"/>
      <c r="I10" s="44">
        <f>データ!O6</f>
        <v>55.27</v>
      </c>
      <c r="J10" s="44"/>
      <c r="K10" s="44"/>
      <c r="L10" s="44"/>
      <c r="M10" s="44"/>
      <c r="N10" s="44"/>
      <c r="O10" s="44"/>
      <c r="P10" s="44">
        <f>データ!P6</f>
        <v>11.14</v>
      </c>
      <c r="Q10" s="44"/>
      <c r="R10" s="44"/>
      <c r="S10" s="44"/>
      <c r="T10" s="44"/>
      <c r="U10" s="44"/>
      <c r="V10" s="44"/>
      <c r="W10" s="44">
        <f>データ!Q6</f>
        <v>100</v>
      </c>
      <c r="X10" s="44"/>
      <c r="Y10" s="44"/>
      <c r="Z10" s="44"/>
      <c r="AA10" s="44"/>
      <c r="AB10" s="44"/>
      <c r="AC10" s="44"/>
      <c r="AD10" s="45">
        <f>データ!R6</f>
        <v>3850</v>
      </c>
      <c r="AE10" s="45"/>
      <c r="AF10" s="45"/>
      <c r="AG10" s="45"/>
      <c r="AH10" s="45"/>
      <c r="AI10" s="45"/>
      <c r="AJ10" s="45"/>
      <c r="AK10" s="2"/>
      <c r="AL10" s="45">
        <f>データ!V6</f>
        <v>5175</v>
      </c>
      <c r="AM10" s="45"/>
      <c r="AN10" s="45"/>
      <c r="AO10" s="45"/>
      <c r="AP10" s="45"/>
      <c r="AQ10" s="45"/>
      <c r="AR10" s="45"/>
      <c r="AS10" s="45"/>
      <c r="AT10" s="44">
        <f>データ!W6</f>
        <v>260.07</v>
      </c>
      <c r="AU10" s="44"/>
      <c r="AV10" s="44"/>
      <c r="AW10" s="44"/>
      <c r="AX10" s="44"/>
      <c r="AY10" s="44"/>
      <c r="AZ10" s="44"/>
      <c r="BA10" s="44"/>
      <c r="BB10" s="44">
        <f>データ!X6</f>
        <v>19.899999999999999</v>
      </c>
      <c r="BC10" s="44"/>
      <c r="BD10" s="44"/>
      <c r="BE10" s="44"/>
      <c r="BF10" s="44"/>
      <c r="BG10" s="44"/>
      <c r="BH10" s="44"/>
      <c r="BI10" s="44"/>
      <c r="BJ10" s="2"/>
      <c r="BK10" s="2"/>
      <c r="BL10" s="51" t="s">
        <v>22</v>
      </c>
      <c r="BM10" s="52"/>
      <c r="BN10" s="53" t="s">
        <v>23</v>
      </c>
      <c r="BO10" s="53"/>
      <c r="BP10" s="53"/>
      <c r="BQ10" s="53"/>
      <c r="BR10" s="53"/>
      <c r="BS10" s="53"/>
      <c r="BT10" s="53"/>
      <c r="BU10" s="53"/>
      <c r="BV10" s="53"/>
      <c r="BW10" s="53"/>
      <c r="BX10" s="53"/>
      <c r="BY10" s="54"/>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116</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114</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115</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【100.06】</v>
      </c>
      <c r="F85" s="12" t="str">
        <f>データ!AT6</f>
        <v>【84.61】</v>
      </c>
      <c r="G85" s="12" t="str">
        <f>データ!BE6</f>
        <v>【106.63】</v>
      </c>
      <c r="H85" s="12" t="str">
        <f>データ!BP6</f>
        <v>【386.06】</v>
      </c>
      <c r="I85" s="12" t="str">
        <f>データ!CA6</f>
        <v>【51.14】</v>
      </c>
      <c r="J85" s="12" t="str">
        <f>データ!CL6</f>
        <v>【329.31】</v>
      </c>
      <c r="K85" s="12" t="str">
        <f>データ!CW6</f>
        <v>【54.37】</v>
      </c>
      <c r="L85" s="12" t="str">
        <f>データ!DH6</f>
        <v>【84.89】</v>
      </c>
      <c r="M85" s="12" t="str">
        <f>データ!DS6</f>
        <v>【26.38】</v>
      </c>
      <c r="N85" s="12" t="str">
        <f>データ!ED6</f>
        <v>【-】</v>
      </c>
      <c r="O85" s="12" t="str">
        <f>データ!EO6</f>
        <v>【-】</v>
      </c>
    </row>
  </sheetData>
  <sheetProtection algorithmName="SHA-512" hashValue="uHYRbCEpbvBy1nN7SFRKPy7yS6Gu+1WUZAD06GG6yxPJRD1XXJcLeDcSSeCfhIFRff3DmgpSl/iEc5DsjzXJ+A==" saltValue="xnohKr3dOXx0Ult+WXrqe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432105</v>
      </c>
      <c r="D6" s="19">
        <f t="shared" si="3"/>
        <v>46</v>
      </c>
      <c r="E6" s="19">
        <f t="shared" si="3"/>
        <v>18</v>
      </c>
      <c r="F6" s="19">
        <f t="shared" si="3"/>
        <v>0</v>
      </c>
      <c r="G6" s="19">
        <f t="shared" si="3"/>
        <v>0</v>
      </c>
      <c r="H6" s="19" t="str">
        <f t="shared" si="3"/>
        <v>熊本県　菊池市</v>
      </c>
      <c r="I6" s="19" t="str">
        <f t="shared" si="3"/>
        <v>法適用</v>
      </c>
      <c r="J6" s="19" t="str">
        <f t="shared" si="3"/>
        <v>下水道事業</v>
      </c>
      <c r="K6" s="19" t="str">
        <f t="shared" si="3"/>
        <v>特定地域生活排水処理</v>
      </c>
      <c r="L6" s="19" t="str">
        <f t="shared" si="3"/>
        <v>K2</v>
      </c>
      <c r="M6" s="19" t="str">
        <f t="shared" si="3"/>
        <v>非設置</v>
      </c>
      <c r="N6" s="20" t="str">
        <f t="shared" si="3"/>
        <v>-</v>
      </c>
      <c r="O6" s="20">
        <f t="shared" si="3"/>
        <v>55.27</v>
      </c>
      <c r="P6" s="20">
        <f t="shared" si="3"/>
        <v>11.14</v>
      </c>
      <c r="Q6" s="20">
        <f t="shared" si="3"/>
        <v>100</v>
      </c>
      <c r="R6" s="20">
        <f t="shared" si="3"/>
        <v>3850</v>
      </c>
      <c r="S6" s="20">
        <f t="shared" si="3"/>
        <v>46599</v>
      </c>
      <c r="T6" s="20">
        <f t="shared" si="3"/>
        <v>276.85000000000002</v>
      </c>
      <c r="U6" s="20">
        <f t="shared" si="3"/>
        <v>168.32</v>
      </c>
      <c r="V6" s="20">
        <f t="shared" si="3"/>
        <v>5175</v>
      </c>
      <c r="W6" s="20">
        <f t="shared" si="3"/>
        <v>260.07</v>
      </c>
      <c r="X6" s="20">
        <f t="shared" si="3"/>
        <v>19.899999999999999</v>
      </c>
      <c r="Y6" s="21">
        <f>IF(Y7="",NA(),Y7)</f>
        <v>102.87</v>
      </c>
      <c r="Z6" s="21">
        <f t="shared" ref="Z6:AH6" si="4">IF(Z7="",NA(),Z7)</f>
        <v>103.51</v>
      </c>
      <c r="AA6" s="21">
        <f t="shared" si="4"/>
        <v>99.49</v>
      </c>
      <c r="AB6" s="21">
        <f t="shared" si="4"/>
        <v>104.01</v>
      </c>
      <c r="AC6" s="21">
        <f t="shared" si="4"/>
        <v>101.07</v>
      </c>
      <c r="AD6" s="21">
        <f t="shared" si="4"/>
        <v>99.03</v>
      </c>
      <c r="AE6" s="21">
        <f t="shared" si="4"/>
        <v>100.41</v>
      </c>
      <c r="AF6" s="21">
        <f t="shared" si="4"/>
        <v>100.17</v>
      </c>
      <c r="AG6" s="21">
        <f t="shared" si="4"/>
        <v>96.95</v>
      </c>
      <c r="AH6" s="21">
        <f t="shared" si="4"/>
        <v>99.24</v>
      </c>
      <c r="AI6" s="20" t="str">
        <f>IF(AI7="","",IF(AI7="-","【-】","【"&amp;SUBSTITUTE(TEXT(AI7,"#,##0.00"),"-","△")&amp;"】"))</f>
        <v>【100.06】</v>
      </c>
      <c r="AJ6" s="21">
        <f>IF(AJ7="",NA(),AJ7)</f>
        <v>17.059999999999999</v>
      </c>
      <c r="AK6" s="21">
        <f t="shared" ref="AK6:AS6" si="5">IF(AK7="",NA(),AK7)</f>
        <v>7</v>
      </c>
      <c r="AL6" s="21">
        <f t="shared" si="5"/>
        <v>8.0399999999999991</v>
      </c>
      <c r="AM6" s="20">
        <f t="shared" si="5"/>
        <v>0</v>
      </c>
      <c r="AN6" s="20">
        <f t="shared" si="5"/>
        <v>0</v>
      </c>
      <c r="AO6" s="21">
        <f t="shared" si="5"/>
        <v>74.239999999999995</v>
      </c>
      <c r="AP6" s="21">
        <f t="shared" si="5"/>
        <v>83.92</v>
      </c>
      <c r="AQ6" s="21">
        <f t="shared" si="5"/>
        <v>89.31</v>
      </c>
      <c r="AR6" s="21">
        <f t="shared" si="5"/>
        <v>91.33</v>
      </c>
      <c r="AS6" s="21">
        <f t="shared" si="5"/>
        <v>89.91</v>
      </c>
      <c r="AT6" s="20" t="str">
        <f>IF(AT7="","",IF(AT7="-","【-】","【"&amp;SUBSTITUTE(TEXT(AT7,"#,##0.00"),"-","△")&amp;"】"))</f>
        <v>【84.61】</v>
      </c>
      <c r="AU6" s="21">
        <f>IF(AU7="",NA(),AU7)</f>
        <v>85.11</v>
      </c>
      <c r="AV6" s="21">
        <f t="shared" ref="AV6:BD6" si="6">IF(AV7="",NA(),AV7)</f>
        <v>123.7</v>
      </c>
      <c r="AW6" s="21">
        <f t="shared" si="6"/>
        <v>126.33</v>
      </c>
      <c r="AX6" s="21">
        <f t="shared" si="6"/>
        <v>158.58000000000001</v>
      </c>
      <c r="AY6" s="21">
        <f t="shared" si="6"/>
        <v>163.86</v>
      </c>
      <c r="AZ6" s="21">
        <f t="shared" si="6"/>
        <v>100.47</v>
      </c>
      <c r="BA6" s="21">
        <f t="shared" si="6"/>
        <v>122.71</v>
      </c>
      <c r="BB6" s="21">
        <f t="shared" si="6"/>
        <v>138.19999999999999</v>
      </c>
      <c r="BC6" s="21">
        <f t="shared" si="6"/>
        <v>126.97</v>
      </c>
      <c r="BD6" s="21">
        <f t="shared" si="6"/>
        <v>103.61</v>
      </c>
      <c r="BE6" s="20" t="str">
        <f>IF(BE7="","",IF(BE7="-","【-】","【"&amp;SUBSTITUTE(TEXT(BE7,"#,##0.00"),"-","△")&amp;"】"))</f>
        <v>【106.63】</v>
      </c>
      <c r="BF6" s="20">
        <f>IF(BF7="",NA(),BF7)</f>
        <v>0</v>
      </c>
      <c r="BG6" s="20">
        <f t="shared" ref="BG6:BO6" si="7">IF(BG7="",NA(),BG7)</f>
        <v>0</v>
      </c>
      <c r="BH6" s="20">
        <f t="shared" si="7"/>
        <v>0</v>
      </c>
      <c r="BI6" s="20">
        <f t="shared" si="7"/>
        <v>0</v>
      </c>
      <c r="BJ6" s="20">
        <f t="shared" si="7"/>
        <v>0</v>
      </c>
      <c r="BK6" s="21">
        <f t="shared" si="7"/>
        <v>294.27</v>
      </c>
      <c r="BL6" s="21">
        <f t="shared" si="7"/>
        <v>294.08999999999997</v>
      </c>
      <c r="BM6" s="21">
        <f t="shared" si="7"/>
        <v>294.08999999999997</v>
      </c>
      <c r="BN6" s="21">
        <f t="shared" si="7"/>
        <v>338.47</v>
      </c>
      <c r="BO6" s="21">
        <f t="shared" si="7"/>
        <v>368.83</v>
      </c>
      <c r="BP6" s="20" t="str">
        <f>IF(BP7="","",IF(BP7="-","【-】","【"&amp;SUBSTITUTE(TEXT(BP7,"#,##0.00"),"-","△")&amp;"】"))</f>
        <v>【386.06】</v>
      </c>
      <c r="BQ6" s="21">
        <f>IF(BQ7="",NA(),BQ7)</f>
        <v>56.04</v>
      </c>
      <c r="BR6" s="21">
        <f t="shared" ref="BR6:BZ6" si="8">IF(BR7="",NA(),BR7)</f>
        <v>55.82</v>
      </c>
      <c r="BS6" s="21">
        <f t="shared" si="8"/>
        <v>56.41</v>
      </c>
      <c r="BT6" s="21">
        <f t="shared" si="8"/>
        <v>54.66</v>
      </c>
      <c r="BU6" s="21">
        <f t="shared" si="8"/>
        <v>52.54</v>
      </c>
      <c r="BV6" s="21">
        <f t="shared" si="8"/>
        <v>60.59</v>
      </c>
      <c r="BW6" s="21">
        <f t="shared" si="8"/>
        <v>60</v>
      </c>
      <c r="BX6" s="21">
        <f t="shared" si="8"/>
        <v>59.01</v>
      </c>
      <c r="BY6" s="21">
        <f t="shared" si="8"/>
        <v>56.06</v>
      </c>
      <c r="BZ6" s="21">
        <f t="shared" si="8"/>
        <v>53.25</v>
      </c>
      <c r="CA6" s="20" t="str">
        <f>IF(CA7="","",IF(CA7="-","【-】","【"&amp;SUBSTITUTE(TEXT(CA7,"#,##0.00"),"-","△")&amp;"】"))</f>
        <v>【51.14】</v>
      </c>
      <c r="CB6" s="21">
        <f>IF(CB7="",NA(),CB7)</f>
        <v>329.93</v>
      </c>
      <c r="CC6" s="21">
        <f t="shared" ref="CC6:CK6" si="9">IF(CC7="",NA(),CC7)</f>
        <v>335.4</v>
      </c>
      <c r="CD6" s="21">
        <f t="shared" si="9"/>
        <v>334.95</v>
      </c>
      <c r="CE6" s="21">
        <f t="shared" si="9"/>
        <v>352.28</v>
      </c>
      <c r="CF6" s="21">
        <f t="shared" si="9"/>
        <v>375.65</v>
      </c>
      <c r="CG6" s="21">
        <f t="shared" si="9"/>
        <v>280.23</v>
      </c>
      <c r="CH6" s="21">
        <f t="shared" si="9"/>
        <v>282.70999999999998</v>
      </c>
      <c r="CI6" s="21">
        <f t="shared" si="9"/>
        <v>291.82</v>
      </c>
      <c r="CJ6" s="21">
        <f t="shared" si="9"/>
        <v>304.36</v>
      </c>
      <c r="CK6" s="21">
        <f t="shared" si="9"/>
        <v>325.45</v>
      </c>
      <c r="CL6" s="20" t="str">
        <f>IF(CL7="","",IF(CL7="-","【-】","【"&amp;SUBSTITUTE(TEXT(CL7,"#,##0.00"),"-","△")&amp;"】"))</f>
        <v>【329.31】</v>
      </c>
      <c r="CM6" s="21" t="str">
        <f>IF(CM7="",NA(),CM7)</f>
        <v>-</v>
      </c>
      <c r="CN6" s="21" t="str">
        <f t="shared" ref="CN6:CV6" si="10">IF(CN7="",NA(),CN7)</f>
        <v>-</v>
      </c>
      <c r="CO6" s="21" t="str">
        <f t="shared" si="10"/>
        <v>-</v>
      </c>
      <c r="CP6" s="21" t="str">
        <f t="shared" si="10"/>
        <v>-</v>
      </c>
      <c r="CQ6" s="21" t="str">
        <f t="shared" si="10"/>
        <v>-</v>
      </c>
      <c r="CR6" s="21">
        <f t="shared" si="10"/>
        <v>58.19</v>
      </c>
      <c r="CS6" s="21">
        <f t="shared" si="10"/>
        <v>56.52</v>
      </c>
      <c r="CT6" s="21">
        <f t="shared" si="10"/>
        <v>88.45</v>
      </c>
      <c r="CU6" s="21">
        <f t="shared" si="10"/>
        <v>54.08</v>
      </c>
      <c r="CV6" s="21">
        <f t="shared" si="10"/>
        <v>52.59</v>
      </c>
      <c r="CW6" s="20" t="str">
        <f>IF(CW7="","",IF(CW7="-","【-】","【"&amp;SUBSTITUTE(TEXT(CW7,"#,##0.00"),"-","△")&amp;"】"))</f>
        <v>【54.37】</v>
      </c>
      <c r="CX6" s="21">
        <f>IF(CX7="",NA(),CX7)</f>
        <v>100</v>
      </c>
      <c r="CY6" s="21">
        <f t="shared" ref="CY6:DG6" si="11">IF(CY7="",NA(),CY7)</f>
        <v>100</v>
      </c>
      <c r="CZ6" s="21">
        <f t="shared" si="11"/>
        <v>100</v>
      </c>
      <c r="DA6" s="21">
        <f t="shared" si="11"/>
        <v>100</v>
      </c>
      <c r="DB6" s="21">
        <f t="shared" si="11"/>
        <v>100</v>
      </c>
      <c r="DC6" s="21">
        <f t="shared" si="11"/>
        <v>87.8</v>
      </c>
      <c r="DD6" s="21">
        <f t="shared" si="11"/>
        <v>88.43</v>
      </c>
      <c r="DE6" s="21">
        <f t="shared" si="11"/>
        <v>90.34</v>
      </c>
      <c r="DF6" s="21">
        <f t="shared" si="11"/>
        <v>90.57</v>
      </c>
      <c r="DG6" s="21">
        <f t="shared" si="11"/>
        <v>87.02</v>
      </c>
      <c r="DH6" s="20" t="str">
        <f>IF(DH7="","",IF(DH7="-","【-】","【"&amp;SUBSTITUTE(TEXT(DH7,"#,##0.00"),"-","△")&amp;"】"))</f>
        <v>【84.89】</v>
      </c>
      <c r="DI6" s="21">
        <f>IF(DI7="",NA(),DI7)</f>
        <v>4.88</v>
      </c>
      <c r="DJ6" s="21">
        <f t="shared" ref="DJ6:DR6" si="12">IF(DJ7="",NA(),DJ7)</f>
        <v>9.6199999999999992</v>
      </c>
      <c r="DK6" s="21">
        <f t="shared" si="12"/>
        <v>13.98</v>
      </c>
      <c r="DL6" s="21">
        <f t="shared" si="12"/>
        <v>18.2</v>
      </c>
      <c r="DM6" s="21">
        <f t="shared" si="12"/>
        <v>22.09</v>
      </c>
      <c r="DN6" s="21">
        <f t="shared" si="12"/>
        <v>15.74</v>
      </c>
      <c r="DO6" s="21">
        <f t="shared" si="12"/>
        <v>21.02</v>
      </c>
      <c r="DP6" s="21">
        <f t="shared" si="12"/>
        <v>24.31</v>
      </c>
      <c r="DQ6" s="21">
        <f t="shared" si="12"/>
        <v>26.92</v>
      </c>
      <c r="DR6" s="21">
        <f t="shared" si="12"/>
        <v>27.57</v>
      </c>
      <c r="DS6" s="20" t="str">
        <f>IF(DS7="","",IF(DS7="-","【-】","【"&amp;SUBSTITUTE(TEXT(DS7,"#,##0.00"),"-","△")&amp;"】"))</f>
        <v>【26.38】</v>
      </c>
      <c r="DT6" s="21" t="str">
        <f>IF(DT7="",NA(),DT7)</f>
        <v>-</v>
      </c>
      <c r="DU6" s="21" t="str">
        <f t="shared" ref="DU6:EC6" si="13">IF(DU7="",NA(),DU7)</f>
        <v>-</v>
      </c>
      <c r="DV6" s="21" t="str">
        <f t="shared" si="13"/>
        <v>-</v>
      </c>
      <c r="DW6" s="21" t="str">
        <f t="shared" si="13"/>
        <v>-</v>
      </c>
      <c r="DX6" s="21" t="str">
        <f t="shared" si="13"/>
        <v>-</v>
      </c>
      <c r="DY6" s="21" t="str">
        <f t="shared" si="13"/>
        <v>-</v>
      </c>
      <c r="DZ6" s="21" t="str">
        <f t="shared" si="13"/>
        <v>-</v>
      </c>
      <c r="EA6" s="21" t="str">
        <f t="shared" si="13"/>
        <v>-</v>
      </c>
      <c r="EB6" s="21" t="str">
        <f t="shared" si="13"/>
        <v>-</v>
      </c>
      <c r="EC6" s="21" t="str">
        <f t="shared" si="13"/>
        <v>-</v>
      </c>
      <c r="ED6" s="20" t="str">
        <f>IF(ED7="","",IF(ED7="-","【-】","【"&amp;SUBSTITUTE(TEXT(ED7,"#,##0.00"),"-","△")&amp;"】"))</f>
        <v>【-】</v>
      </c>
      <c r="EE6" s="21" t="str">
        <f>IF(EE7="",NA(),EE7)</f>
        <v>-</v>
      </c>
      <c r="EF6" s="21" t="str">
        <f t="shared" ref="EF6:EN6" si="14">IF(EF7="",NA(),EF7)</f>
        <v>-</v>
      </c>
      <c r="EG6" s="21" t="str">
        <f t="shared" si="14"/>
        <v>-</v>
      </c>
      <c r="EH6" s="21" t="str">
        <f t="shared" si="14"/>
        <v>-</v>
      </c>
      <c r="EI6" s="21" t="str">
        <f t="shared" si="14"/>
        <v>-</v>
      </c>
      <c r="EJ6" s="21" t="str">
        <f t="shared" si="14"/>
        <v>-</v>
      </c>
      <c r="EK6" s="21" t="str">
        <f t="shared" si="14"/>
        <v>-</v>
      </c>
      <c r="EL6" s="21" t="str">
        <f t="shared" si="14"/>
        <v>-</v>
      </c>
      <c r="EM6" s="21" t="str">
        <f t="shared" si="14"/>
        <v>-</v>
      </c>
      <c r="EN6" s="21" t="str">
        <f t="shared" si="14"/>
        <v>-</v>
      </c>
      <c r="EO6" s="20" t="str">
        <f>IF(EO7="","",IF(EO7="-","【-】","【"&amp;SUBSTITUTE(TEXT(EO7,"#,##0.00"),"-","△")&amp;"】"))</f>
        <v>【-】</v>
      </c>
    </row>
    <row r="7" spans="1:148" s="22" customFormat="1" x14ac:dyDescent="0.15">
      <c r="A7" s="14"/>
      <c r="B7" s="23">
        <v>2024</v>
      </c>
      <c r="C7" s="23">
        <v>432105</v>
      </c>
      <c r="D7" s="23">
        <v>46</v>
      </c>
      <c r="E7" s="23">
        <v>18</v>
      </c>
      <c r="F7" s="23">
        <v>0</v>
      </c>
      <c r="G7" s="23">
        <v>0</v>
      </c>
      <c r="H7" s="23" t="s">
        <v>96</v>
      </c>
      <c r="I7" s="23" t="s">
        <v>97</v>
      </c>
      <c r="J7" s="23" t="s">
        <v>98</v>
      </c>
      <c r="K7" s="23" t="s">
        <v>99</v>
      </c>
      <c r="L7" s="23" t="s">
        <v>100</v>
      </c>
      <c r="M7" s="23" t="s">
        <v>101</v>
      </c>
      <c r="N7" s="24" t="s">
        <v>102</v>
      </c>
      <c r="O7" s="24">
        <v>55.27</v>
      </c>
      <c r="P7" s="24">
        <v>11.14</v>
      </c>
      <c r="Q7" s="24">
        <v>100</v>
      </c>
      <c r="R7" s="24">
        <v>3850</v>
      </c>
      <c r="S7" s="24">
        <v>46599</v>
      </c>
      <c r="T7" s="24">
        <v>276.85000000000002</v>
      </c>
      <c r="U7" s="24">
        <v>168.32</v>
      </c>
      <c r="V7" s="24">
        <v>5175</v>
      </c>
      <c r="W7" s="24">
        <v>260.07</v>
      </c>
      <c r="X7" s="24">
        <v>19.899999999999999</v>
      </c>
      <c r="Y7" s="24">
        <v>102.87</v>
      </c>
      <c r="Z7" s="24">
        <v>103.51</v>
      </c>
      <c r="AA7" s="24">
        <v>99.49</v>
      </c>
      <c r="AB7" s="24">
        <v>104.01</v>
      </c>
      <c r="AC7" s="24">
        <v>101.07</v>
      </c>
      <c r="AD7" s="24">
        <v>99.03</v>
      </c>
      <c r="AE7" s="24">
        <v>100.41</v>
      </c>
      <c r="AF7" s="24">
        <v>100.17</v>
      </c>
      <c r="AG7" s="24">
        <v>96.95</v>
      </c>
      <c r="AH7" s="24">
        <v>99.24</v>
      </c>
      <c r="AI7" s="24">
        <v>100.06</v>
      </c>
      <c r="AJ7" s="24">
        <v>17.059999999999999</v>
      </c>
      <c r="AK7" s="24">
        <v>7</v>
      </c>
      <c r="AL7" s="24">
        <v>8.0399999999999991</v>
      </c>
      <c r="AM7" s="24">
        <v>0</v>
      </c>
      <c r="AN7" s="24">
        <v>0</v>
      </c>
      <c r="AO7" s="24">
        <v>74.239999999999995</v>
      </c>
      <c r="AP7" s="24">
        <v>83.92</v>
      </c>
      <c r="AQ7" s="24">
        <v>89.31</v>
      </c>
      <c r="AR7" s="24">
        <v>91.33</v>
      </c>
      <c r="AS7" s="24">
        <v>89.91</v>
      </c>
      <c r="AT7" s="24">
        <v>84.61</v>
      </c>
      <c r="AU7" s="24">
        <v>85.11</v>
      </c>
      <c r="AV7" s="24">
        <v>123.7</v>
      </c>
      <c r="AW7" s="24">
        <v>126.33</v>
      </c>
      <c r="AX7" s="24">
        <v>158.58000000000001</v>
      </c>
      <c r="AY7" s="24">
        <v>163.86</v>
      </c>
      <c r="AZ7" s="24">
        <v>100.47</v>
      </c>
      <c r="BA7" s="24">
        <v>122.71</v>
      </c>
      <c r="BB7" s="24">
        <v>138.19999999999999</v>
      </c>
      <c r="BC7" s="24">
        <v>126.97</v>
      </c>
      <c r="BD7" s="24">
        <v>103.61</v>
      </c>
      <c r="BE7" s="24">
        <v>106.63</v>
      </c>
      <c r="BF7" s="24">
        <v>0</v>
      </c>
      <c r="BG7" s="24">
        <v>0</v>
      </c>
      <c r="BH7" s="24">
        <v>0</v>
      </c>
      <c r="BI7" s="24">
        <v>0</v>
      </c>
      <c r="BJ7" s="24">
        <v>0</v>
      </c>
      <c r="BK7" s="24">
        <v>294.27</v>
      </c>
      <c r="BL7" s="24">
        <v>294.08999999999997</v>
      </c>
      <c r="BM7" s="24">
        <v>294.08999999999997</v>
      </c>
      <c r="BN7" s="24">
        <v>338.47</v>
      </c>
      <c r="BO7" s="24">
        <v>368.83</v>
      </c>
      <c r="BP7" s="24">
        <v>386.06</v>
      </c>
      <c r="BQ7" s="24">
        <v>56.04</v>
      </c>
      <c r="BR7" s="24">
        <v>55.82</v>
      </c>
      <c r="BS7" s="24">
        <v>56.41</v>
      </c>
      <c r="BT7" s="24">
        <v>54.66</v>
      </c>
      <c r="BU7" s="24">
        <v>52.54</v>
      </c>
      <c r="BV7" s="24">
        <v>60.59</v>
      </c>
      <c r="BW7" s="24">
        <v>60</v>
      </c>
      <c r="BX7" s="24">
        <v>59.01</v>
      </c>
      <c r="BY7" s="24">
        <v>56.06</v>
      </c>
      <c r="BZ7" s="24">
        <v>53.25</v>
      </c>
      <c r="CA7" s="24">
        <v>51.14</v>
      </c>
      <c r="CB7" s="24">
        <v>329.93</v>
      </c>
      <c r="CC7" s="24">
        <v>335.4</v>
      </c>
      <c r="CD7" s="24">
        <v>334.95</v>
      </c>
      <c r="CE7" s="24">
        <v>352.28</v>
      </c>
      <c r="CF7" s="24">
        <v>375.65</v>
      </c>
      <c r="CG7" s="24">
        <v>280.23</v>
      </c>
      <c r="CH7" s="24">
        <v>282.70999999999998</v>
      </c>
      <c r="CI7" s="24">
        <v>291.82</v>
      </c>
      <c r="CJ7" s="24">
        <v>304.36</v>
      </c>
      <c r="CK7" s="24">
        <v>325.45</v>
      </c>
      <c r="CL7" s="24">
        <v>329.31</v>
      </c>
      <c r="CM7" s="24" t="s">
        <v>102</v>
      </c>
      <c r="CN7" s="24" t="s">
        <v>102</v>
      </c>
      <c r="CO7" s="24" t="s">
        <v>102</v>
      </c>
      <c r="CP7" s="24" t="s">
        <v>102</v>
      </c>
      <c r="CQ7" s="24" t="s">
        <v>102</v>
      </c>
      <c r="CR7" s="24">
        <v>58.19</v>
      </c>
      <c r="CS7" s="24">
        <v>56.52</v>
      </c>
      <c r="CT7" s="24">
        <v>88.45</v>
      </c>
      <c r="CU7" s="24">
        <v>54.08</v>
      </c>
      <c r="CV7" s="24">
        <v>52.59</v>
      </c>
      <c r="CW7" s="24">
        <v>54.37</v>
      </c>
      <c r="CX7" s="24">
        <v>100</v>
      </c>
      <c r="CY7" s="24">
        <v>100</v>
      </c>
      <c r="CZ7" s="24">
        <v>100</v>
      </c>
      <c r="DA7" s="24">
        <v>100</v>
      </c>
      <c r="DB7" s="24">
        <v>100</v>
      </c>
      <c r="DC7" s="24">
        <v>87.8</v>
      </c>
      <c r="DD7" s="24">
        <v>88.43</v>
      </c>
      <c r="DE7" s="24">
        <v>90.34</v>
      </c>
      <c r="DF7" s="24">
        <v>90.57</v>
      </c>
      <c r="DG7" s="24">
        <v>87.02</v>
      </c>
      <c r="DH7" s="24">
        <v>84.89</v>
      </c>
      <c r="DI7" s="24">
        <v>4.88</v>
      </c>
      <c r="DJ7" s="24">
        <v>9.6199999999999992</v>
      </c>
      <c r="DK7" s="24">
        <v>13.98</v>
      </c>
      <c r="DL7" s="24">
        <v>18.2</v>
      </c>
      <c r="DM7" s="24">
        <v>22.09</v>
      </c>
      <c r="DN7" s="24">
        <v>15.74</v>
      </c>
      <c r="DO7" s="24">
        <v>21.02</v>
      </c>
      <c r="DP7" s="24">
        <v>24.31</v>
      </c>
      <c r="DQ7" s="24">
        <v>26.92</v>
      </c>
      <c r="DR7" s="24">
        <v>27.57</v>
      </c>
      <c r="DS7" s="24">
        <v>26.38</v>
      </c>
      <c r="DT7" s="24" t="s">
        <v>102</v>
      </c>
      <c r="DU7" s="24" t="s">
        <v>102</v>
      </c>
      <c r="DV7" s="24" t="s">
        <v>102</v>
      </c>
      <c r="DW7" s="24" t="s">
        <v>102</v>
      </c>
      <c r="DX7" s="24" t="s">
        <v>102</v>
      </c>
      <c r="DY7" s="24" t="s">
        <v>102</v>
      </c>
      <c r="DZ7" s="24" t="s">
        <v>102</v>
      </c>
      <c r="EA7" s="24" t="s">
        <v>102</v>
      </c>
      <c r="EB7" s="24" t="s">
        <v>102</v>
      </c>
      <c r="EC7" s="24" t="s">
        <v>102</v>
      </c>
      <c r="ED7" s="24" t="s">
        <v>102</v>
      </c>
      <c r="EE7" s="24" t="s">
        <v>102</v>
      </c>
      <c r="EF7" s="24" t="s">
        <v>102</v>
      </c>
      <c r="EG7" s="24" t="s">
        <v>102</v>
      </c>
      <c r="EH7" s="24" t="s">
        <v>102</v>
      </c>
      <c r="EI7" s="24" t="s">
        <v>102</v>
      </c>
      <c r="EJ7" s="24" t="s">
        <v>102</v>
      </c>
      <c r="EK7" s="24" t="s">
        <v>102</v>
      </c>
      <c r="EL7" s="24" t="s">
        <v>102</v>
      </c>
      <c r="EM7" s="24" t="s">
        <v>102</v>
      </c>
      <c r="EN7" s="24" t="s">
        <v>102</v>
      </c>
      <c r="EO7" s="24" t="s">
        <v>102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112</v>
      </c>
      <c r="E13" t="s">
        <v>110</v>
      </c>
      <c r="F13" t="s">
        <v>110</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4819402</cp:lastModifiedBy>
  <dcterms:created xsi:type="dcterms:W3CDTF">2025-12-23T06:31:52Z</dcterms:created>
  <dcterms:modified xsi:type="dcterms:W3CDTF">2026-02-05T09:22:25Z</dcterms:modified>
  <cp:category/>
</cp:coreProperties>
</file>