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15 美里町\"/>
    </mc:Choice>
  </mc:AlternateContent>
  <xr:revisionPtr revIDLastSave="0" documentId="13_ncr:1_{9339432F-7F72-408A-945E-217F41111217}" xr6:coauthVersionLast="47" xr6:coauthVersionMax="47" xr10:uidLastSave="{00000000-0000-0000-0000-000000000000}"/>
  <workbookProtection workbookAlgorithmName="SHA-512" workbookHashValue="BszSNRHBSWn5KLe5zyFghgjtyKEmVn5IH6hnO7ztOinS/hCZZtParQ9SdeKnp0rpxTTVnSIqSEQqEdZ3xvqLfg==" workbookSaltValue="ADSd49EfAwaeF8lqr2919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G85" i="4"/>
  <c r="F85" i="4"/>
  <c r="E85" i="4"/>
  <c r="AT10" i="4"/>
  <c r="AL10" i="4"/>
  <c r="I10" i="4"/>
  <c r="AL8" i="4"/>
  <c r="P8" i="4"/>
  <c r="I8" i="4"/>
</calcChain>
</file>

<file path=xl/sharedStrings.xml><?xml version="1.0" encoding="utf-8"?>
<sst xmlns="http://schemas.openxmlformats.org/spreadsheetml/2006/main" count="325" uniqueCount="118">
  <si>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</si>
  <si>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</si>
  <si>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</si>
  <si>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</si>
  <si>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</si>
  <si>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</si>
  <si>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</si>
  <si>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</si>
  <si>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</si>
  <si>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</si>
  <si>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</si>
  <si>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</si>
  <si>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</si>
  <si>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</si>
  <si>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</si>
  <si>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</si>
  <si>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</si>
  <si>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</si>
  <si>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</si>
  <si>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</si>
  <si>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</si>
  <si>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</si>
  <si>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</si>
  <si>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</si>
  <si>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</si>
  <si>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</si>
  <si>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</si>
  <si>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</si>
  <si>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</si>
  <si>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</si>
  <si>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</si>
  <si>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</si>
  <si>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</si>
  <si>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</si>
  <si>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</si>
  <si>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</si>
  <si>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</si>
  <si>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</si>
  <si>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</si>
  <si>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</si>
  <si>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</si>
  <si>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</si>
  <si>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</si>
  <si>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</si>
  <si>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</si>
  <si>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</si>
  <si>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</si>
  <si>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</si>
  <si>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</si>
  <si>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</si>
  <si>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</si>
  <si>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</si>
  <si>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</si>
  <si>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</si>
  <si>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</si>
  <si>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</si>
  <si>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</si>
  <si>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</si>
  <si>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</si>
  <si>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</si>
  <si>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</si>
  <si>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</si>
  <si>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</si>
  <si>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</si>
  <si>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</si>
  <si>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</si>
  <si>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</si>
  <si>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</si>
  <si>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</si>
  <si>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</si>
  <si>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</si>
  <si>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</si>
  <si>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</si>
  <si>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</si>
  <si>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</si>
  <si>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</si>
  <si>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</si>
  <si>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</si>
  <si>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</si>
  <si>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</si>
  <si>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</si>
  <si>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</si>
  <si>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</si>
  <si>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</si>
  <si>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</si>
  <si>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</si>
  <si>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</si>
  <si>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</si>
  <si>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</si>
  <si>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</si>
  <si>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</si>
  <si>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</si>
  <si>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</si>
  <si>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</si>
  <si>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</si>
  <si>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</si>
  <si>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美里町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</si>
  <si>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</si>
  <si>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</si>
  <si>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</si>
  <si>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</si>
  <si>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</si>
  <si>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</si>
  <si>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</si>
  <si>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</si>
  <si>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</si>
  <si>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</si>
  <si>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</si>
  <si>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</si>
  <si>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</si>
  <si>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</si>
  <si>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</si>
  <si>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</si>
  <si>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</si>
  <si>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</si>
  <si>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①有形固定資産減価償却率については、類似団体平均を下回っており老朽化率は低い。
　市町村設置型として設置した浄化槽については、耐用年数から考慮しても老朽化等による取替の必要はないと考えられるが、個人設置による浄化槽の受入を行ったものについては、設置期間が長期的なものとなり、老朽化の影響が出てくると考えられるため、更新計画を策定し、財源の確保に努める必要があると思われる。</t>
    <rPh sb="1" eb="3">
      <t>ユウケイ</t>
    </rPh>
    <rPh sb="3" eb="5">
      <t>コテイ</t>
    </rPh>
    <rPh sb="5" eb="7">
      <t>シサン</t>
    </rPh>
    <rPh sb="7" eb="9">
      <t>ゲンカ</t>
    </rPh>
    <rPh sb="9" eb="11">
      <t>ショウキャク</t>
    </rPh>
    <rPh sb="11" eb="12">
      <t>リツ</t>
    </rPh>
    <phoneticPr fontId="4"/>
  </si>
  <si>
    <t>本町の汚水処理人口普及率は熊本県平均と比べても低く、いまだ汲み取りや単独処理浄化槽の世帯が存在する。急峻な中山間地の本町において有効な合併処理浄化槽への積極的な転換を促進し、使用料収入及び水洗化率の向上につなげていく必要がある。経営的には料金収入のみでは賄えず、一般会計からの補助金に依存した状態であり、将来的な人口減少による収入減も予想されることから、更なる経費削減及び効率化に努めるとともに、浄化槽使用料金の検討などを行い、安定的な経営を継続できるよう取り組む必要がある。
経営戦略：令和2年1月策定済。</t>
    <rPh sb="138" eb="141">
      <t>ホジョキン</t>
    </rPh>
    <rPh sb="198" eb="201">
      <t>ジョウカソウ</t>
    </rPh>
    <rPh sb="201" eb="204">
      <t>シヨウリョウ</t>
    </rPh>
    <rPh sb="204" eb="205">
      <t>キン</t>
    </rPh>
    <rPh sb="206" eb="208">
      <t>ケントウ</t>
    </rPh>
    <rPh sb="211" eb="212">
      <t>オコナ</t>
    </rPh>
    <phoneticPr fontId="4"/>
  </si>
  <si>
    <t>①収益的収支比率について、料金収入のみで賄えておらず、一般会計からの補助金に依存している状況にある。そのため自己の財源での経営が行えるよう経営改善に向けた取り組みが必要であると考える。
③流動比率は100%を上回っているため、短期的な支払いに問題はないが、率の向上を目指し経営改善に努めていく
④企業債残高対事業規模比率については類似団体と同程度となっているが、今後の経営を考慮し浄化槽使用料の改定等を検討していく。
⑤経費回収率について類似団体・全国平均よりも低い要因として、市町村設置型浄化槽の管理基数の増加による保守点検・清掃管理委託料に費用が掛かり、料金収入で賄えていない状況である。こちらについても近年の物価上昇による管理費用の増加にあわせた使用料金への反映を検討していく。
⑥汚水処理原価については、汚水処理費に関する費用を削減できていないことが要因と考えられる。保守点検・清掃管理委託等が増加しており、費用効率の向上に努める必要がある。
⑦施設利用率について、全体的な台帳整備が行われたため、浄化槽設置状況、休止、廃止状況が適用された数値となっている。
⑧水洗化率についてはこのままの数値で推移する見込みである。</t>
    <rPh sb="34" eb="36">
      <t>ホジョ</t>
    </rPh>
    <rPh sb="36" eb="37">
      <t>キン</t>
    </rPh>
    <rPh sb="54" eb="56">
      <t>ジコ</t>
    </rPh>
    <rPh sb="94" eb="96">
      <t>リュウドウ</t>
    </rPh>
    <rPh sb="96" eb="98">
      <t>ヒリツ</t>
    </rPh>
    <rPh sb="104" eb="106">
      <t>ウワマワ</t>
    </rPh>
    <rPh sb="113" eb="116">
      <t>タンキテキ</t>
    </rPh>
    <rPh sb="117" eb="119">
      <t>シハラ</t>
    </rPh>
    <rPh sb="121" eb="123">
      <t>モンダイ</t>
    </rPh>
    <rPh sb="128" eb="129">
      <t>リツ</t>
    </rPh>
    <rPh sb="130" eb="132">
      <t>コウジョウ</t>
    </rPh>
    <rPh sb="133" eb="135">
      <t>メザ</t>
    </rPh>
    <rPh sb="136" eb="138">
      <t>ケイエイ</t>
    </rPh>
    <rPh sb="138" eb="140">
      <t>カイゼン</t>
    </rPh>
    <rPh sb="141" eb="142">
      <t>ツト</t>
    </rPh>
    <rPh sb="170" eb="173">
      <t>ドウテイド</t>
    </rPh>
    <rPh sb="181" eb="183">
      <t>コンゴ</t>
    </rPh>
    <rPh sb="184" eb="186">
      <t>ケイエイ</t>
    </rPh>
    <rPh sb="187" eb="189">
      <t>コウリョ</t>
    </rPh>
    <rPh sb="190" eb="193">
      <t>ジョウカソウ</t>
    </rPh>
    <rPh sb="193" eb="196">
      <t>シヨウリョウ</t>
    </rPh>
    <rPh sb="197" eb="199">
      <t>カイテイ</t>
    </rPh>
    <rPh sb="199" eb="200">
      <t>ナド</t>
    </rPh>
    <rPh sb="201" eb="203">
      <t>ケントウ</t>
    </rPh>
    <rPh sb="239" eb="242">
      <t>シチョウソン</t>
    </rPh>
    <rPh sb="242" eb="245">
      <t>セッチガタ</t>
    </rPh>
    <rPh sb="251" eb="252">
      <t>キ</t>
    </rPh>
    <rPh sb="304" eb="306">
      <t>キンネン</t>
    </rPh>
    <rPh sb="307" eb="309">
      <t>ブッカ</t>
    </rPh>
    <rPh sb="309" eb="311">
      <t>ジョウショウ</t>
    </rPh>
    <rPh sb="314" eb="316">
      <t>カンリ</t>
    </rPh>
    <rPh sb="316" eb="318">
      <t>ヒヨウ</t>
    </rPh>
    <rPh sb="319" eb="321">
      <t>ゾウカ</t>
    </rPh>
    <rPh sb="326" eb="329">
      <t>シヨウリョウ</t>
    </rPh>
    <rPh sb="329" eb="330">
      <t>キン</t>
    </rPh>
    <rPh sb="332" eb="334">
      <t>ハンエイ</t>
    </rPh>
    <rPh sb="335" eb="337">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</si>
</sst>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CDC-4C0F-88DE-23A905C63B9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CDC-4C0F-88DE-23A905C63B9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41.42</c:v>
                </c:pt>
              </c:numCache>
            </c:numRef>
          </c:val>
          <c:extLst>
            <c:ext xmlns:c16="http://schemas.microsoft.com/office/drawing/2014/chart" uri="{C3380CC4-5D6E-409C-BE32-E72D297353CC}">
              <c16:uniqueId val="{00000000-5B65-4FA4-A6FC-04F1CEF77CF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52.59</c:v>
                </c:pt>
              </c:numCache>
            </c:numRef>
          </c:val>
          <c:smooth val="0"/>
          <c:extLst>
            <c:ext xmlns:c16="http://schemas.microsoft.com/office/drawing/2014/chart" uri="{C3380CC4-5D6E-409C-BE32-E72D297353CC}">
              <c16:uniqueId val="{00000001-5B65-4FA4-A6FC-04F1CEF77CF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EBED-4383-826B-A3AB44B6E3B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87.02</c:v>
                </c:pt>
              </c:numCache>
            </c:numRef>
          </c:val>
          <c:smooth val="0"/>
          <c:extLst>
            <c:ext xmlns:c16="http://schemas.microsoft.com/office/drawing/2014/chart" uri="{C3380CC4-5D6E-409C-BE32-E72D297353CC}">
              <c16:uniqueId val="{00000001-EBED-4383-826B-A3AB44B6E3B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106.26</c:v>
                </c:pt>
              </c:numCache>
            </c:numRef>
          </c:val>
          <c:extLst>
            <c:ext xmlns:c16="http://schemas.microsoft.com/office/drawing/2014/chart" uri="{C3380CC4-5D6E-409C-BE32-E72D297353CC}">
              <c16:uniqueId val="{00000000-8714-4BD9-9601-2BE1D10F14B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99.24</c:v>
                </c:pt>
              </c:numCache>
            </c:numRef>
          </c:val>
          <c:smooth val="0"/>
          <c:extLst>
            <c:ext xmlns:c16="http://schemas.microsoft.com/office/drawing/2014/chart" uri="{C3380CC4-5D6E-409C-BE32-E72D297353CC}">
              <c16:uniqueId val="{00000001-8714-4BD9-9601-2BE1D10F14B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6.35</c:v>
                </c:pt>
              </c:numCache>
            </c:numRef>
          </c:val>
          <c:extLst>
            <c:ext xmlns:c16="http://schemas.microsoft.com/office/drawing/2014/chart" uri="{C3380CC4-5D6E-409C-BE32-E72D297353CC}">
              <c16:uniqueId val="{00000000-EE5C-4A7B-AFA1-ED14D4BECE0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27.57</c:v>
                </c:pt>
              </c:numCache>
            </c:numRef>
          </c:val>
          <c:smooth val="0"/>
          <c:extLst>
            <c:ext xmlns:c16="http://schemas.microsoft.com/office/drawing/2014/chart" uri="{C3380CC4-5D6E-409C-BE32-E72D297353CC}">
              <c16:uniqueId val="{00000001-EE5C-4A7B-AFA1-ED14D4BECE0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BE1-4A8F-B85A-6D5DABC0B77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BE1-4A8F-B85A-6D5DABC0B77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704-4687-B47D-20772D2CDCF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89.91</c:v>
                </c:pt>
              </c:numCache>
            </c:numRef>
          </c:val>
          <c:smooth val="0"/>
          <c:extLst>
            <c:ext xmlns:c16="http://schemas.microsoft.com/office/drawing/2014/chart" uri="{C3380CC4-5D6E-409C-BE32-E72D297353CC}">
              <c16:uniqueId val="{00000001-8704-4687-B47D-20772D2CDCF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103.03</c:v>
                </c:pt>
              </c:numCache>
            </c:numRef>
          </c:val>
          <c:extLst>
            <c:ext xmlns:c16="http://schemas.microsoft.com/office/drawing/2014/chart" uri="{C3380CC4-5D6E-409C-BE32-E72D297353CC}">
              <c16:uniqueId val="{00000000-A0F9-4AD9-B918-E58FDE2A5A7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103.61</c:v>
                </c:pt>
              </c:numCache>
            </c:numRef>
          </c:val>
          <c:smooth val="0"/>
          <c:extLst>
            <c:ext xmlns:c16="http://schemas.microsoft.com/office/drawing/2014/chart" uri="{C3380CC4-5D6E-409C-BE32-E72D297353CC}">
              <c16:uniqueId val="{00000001-A0F9-4AD9-B918-E58FDE2A5A7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380.78</c:v>
                </c:pt>
              </c:numCache>
            </c:numRef>
          </c:val>
          <c:extLst>
            <c:ext xmlns:c16="http://schemas.microsoft.com/office/drawing/2014/chart" uri="{C3380CC4-5D6E-409C-BE32-E72D297353CC}">
              <c16:uniqueId val="{00000000-8446-4354-A346-B1F18C3005B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368.83</c:v>
                </c:pt>
              </c:numCache>
            </c:numRef>
          </c:val>
          <c:smooth val="0"/>
          <c:extLst>
            <c:ext xmlns:c16="http://schemas.microsoft.com/office/drawing/2014/chart" uri="{C3380CC4-5D6E-409C-BE32-E72D297353CC}">
              <c16:uniqueId val="{00000001-8446-4354-A346-B1F18C3005B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35.619999999999997</c:v>
                </c:pt>
              </c:numCache>
            </c:numRef>
          </c:val>
          <c:extLst>
            <c:ext xmlns:c16="http://schemas.microsoft.com/office/drawing/2014/chart" uri="{C3380CC4-5D6E-409C-BE32-E72D297353CC}">
              <c16:uniqueId val="{00000000-C21E-4AF0-8942-143D349D88D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53.25</c:v>
                </c:pt>
              </c:numCache>
            </c:numRef>
          </c:val>
          <c:smooth val="0"/>
          <c:extLst>
            <c:ext xmlns:c16="http://schemas.microsoft.com/office/drawing/2014/chart" uri="{C3380CC4-5D6E-409C-BE32-E72D297353CC}">
              <c16:uniqueId val="{00000001-C21E-4AF0-8942-143D349D88D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572.04</c:v>
                </c:pt>
              </c:numCache>
            </c:numRef>
          </c:val>
          <c:extLst>
            <c:ext xmlns:c16="http://schemas.microsoft.com/office/drawing/2014/chart" uri="{C3380CC4-5D6E-409C-BE32-E72D297353CC}">
              <c16:uniqueId val="{00000000-027C-4ED1-9272-E0483A4A87D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325.45</c:v>
                </c:pt>
              </c:numCache>
            </c:numRef>
          </c:val>
          <c:smooth val="0"/>
          <c:extLst>
            <c:ext xmlns:c16="http://schemas.microsoft.com/office/drawing/2014/chart" uri="{C3380CC4-5D6E-409C-BE32-E72D297353CC}">
              <c16:uniqueId val="{00000001-027C-4ED1-9272-E0483A4A87D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熊本県　美里町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K2</v>
      </c>
      <c r="X8" s="64"/>
      <c r="Y8" s="64"/>
      <c r="Z8" s="64"/>
      <c r="AA8" s="64"/>
      <c r="AB8" s="64"/>
      <c r="AC8" s="64"/>
      <c r="AD8" s="65" t="str">
        <f>データ!$M$6</f>
        <v>非設置</v>
      </c>
      <c r="AE8" s="65"/>
      <c r="AF8" s="65"/>
      <c r="AG8" s="65"/>
      <c r="AH8" s="65"/>
      <c r="AI8" s="65"/>
      <c r="AJ8" s="65"/>
      <c r="AK8" s="3"/>
      <c r="AL8" s="45">
        <f>データ!S6</f>
        <v>8632</v>
      </c>
      <c r="AM8" s="45"/>
      <c r="AN8" s="45"/>
      <c r="AO8" s="45"/>
      <c r="AP8" s="45"/>
      <c r="AQ8" s="45"/>
      <c r="AR8" s="45"/>
      <c r="AS8" s="45"/>
      <c r="AT8" s="44">
        <f>データ!T6</f>
        <v>144</v>
      </c>
      <c r="AU8" s="44"/>
      <c r="AV8" s="44"/>
      <c r="AW8" s="44"/>
      <c r="AX8" s="44"/>
      <c r="AY8" s="44"/>
      <c r="AZ8" s="44"/>
      <c r="BA8" s="44"/>
      <c r="BB8" s="44">
        <f>データ!U6</f>
        <v>59.94</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73.56</v>
      </c>
      <c r="J10" s="44"/>
      <c r="K10" s="44"/>
      <c r="L10" s="44"/>
      <c r="M10" s="44"/>
      <c r="N10" s="44"/>
      <c r="O10" s="44"/>
      <c r="P10" s="44">
        <f>データ!P6</f>
        <v>53.73</v>
      </c>
      <c r="Q10" s="44"/>
      <c r="R10" s="44"/>
      <c r="S10" s="44"/>
      <c r="T10" s="44"/>
      <c r="U10" s="44"/>
      <c r="V10" s="44"/>
      <c r="W10" s="44">
        <f>データ!Q6</f>
        <v>100</v>
      </c>
      <c r="X10" s="44"/>
      <c r="Y10" s="44"/>
      <c r="Z10" s="44"/>
      <c r="AA10" s="44"/>
      <c r="AB10" s="44"/>
      <c r="AC10" s="44"/>
      <c r="AD10" s="45">
        <f>データ!R6</f>
        <v>3675</v>
      </c>
      <c r="AE10" s="45"/>
      <c r="AF10" s="45"/>
      <c r="AG10" s="45"/>
      <c r="AH10" s="45"/>
      <c r="AI10" s="45"/>
      <c r="AJ10" s="45"/>
      <c r="AK10" s="2"/>
      <c r="AL10" s="45">
        <f>データ!V6</f>
        <v>4576</v>
      </c>
      <c r="AM10" s="45"/>
      <c r="AN10" s="45"/>
      <c r="AO10" s="45"/>
      <c r="AP10" s="45"/>
      <c r="AQ10" s="45"/>
      <c r="AR10" s="45"/>
      <c r="AS10" s="45"/>
      <c r="AT10" s="44">
        <f>データ!W6</f>
        <v>97.49</v>
      </c>
      <c r="AU10" s="44"/>
      <c r="AV10" s="44"/>
      <c r="AW10" s="44"/>
      <c r="AX10" s="44"/>
      <c r="AY10" s="44"/>
      <c r="AZ10" s="44"/>
      <c r="BA10" s="44"/>
      <c r="BB10" s="44">
        <f>データ!X6</f>
        <v>46.94</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117</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vLHo5kOk39Ah1T0iEdk7Kjalati2DqfgIxLKf+dcPfiwJZbcOBDoBcn1j3FkOHGwduvtzBGmIRm8Lco7DDrjUA==" saltValue="BrVak4qLX5H9X+FGPArt9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433489</v>
      </c>
      <c r="D6" s="19">
        <f t="shared" si="3"/>
        <v>46</v>
      </c>
      <c r="E6" s="19">
        <f t="shared" si="3"/>
        <v>18</v>
      </c>
      <c r="F6" s="19">
        <f t="shared" si="3"/>
        <v>0</v>
      </c>
      <c r="G6" s="19">
        <f t="shared" si="3"/>
        <v>0</v>
      </c>
      <c r="H6" s="19" t="str">
        <f t="shared" si="3"/>
        <v>熊本県　美里町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73.56</v>
      </c>
      <c r="P6" s="20">
        <f t="shared" si="3"/>
        <v>53.73</v>
      </c>
      <c r="Q6" s="20">
        <f t="shared" si="3"/>
        <v>100</v>
      </c>
      <c r="R6" s="20">
        <f t="shared" si="3"/>
        <v>3675</v>
      </c>
      <c r="S6" s="20">
        <f t="shared" si="3"/>
        <v>8632</v>
      </c>
      <c r="T6" s="20">
        <f t="shared" si="3"/>
        <v>144</v>
      </c>
      <c r="U6" s="20">
        <f t="shared" si="3"/>
        <v>59.94</v>
      </c>
      <c r="V6" s="20">
        <f t="shared" si="3"/>
        <v>4576</v>
      </c>
      <c r="W6" s="20">
        <f t="shared" si="3"/>
        <v>97.49</v>
      </c>
      <c r="X6" s="20">
        <f t="shared" si="3"/>
        <v>46.94</v>
      </c>
      <c r="Y6" s="21" t="str">
        <f>IF(Y7="",NA(),Y7)</f>
        <v>-</v>
      </c>
      <c r="Z6" s="21" t="str">
        <f t="shared" ref="Z6:AH6" si="4">IF(Z7="",NA(),Z7)</f>
        <v>-</v>
      </c>
      <c r="AA6" s="21" t="str">
        <f t="shared" si="4"/>
        <v>-</v>
      </c>
      <c r="AB6" s="21" t="str">
        <f t="shared" si="4"/>
        <v>-</v>
      </c>
      <c r="AC6" s="21">
        <f t="shared" si="4"/>
        <v>106.26</v>
      </c>
      <c r="AD6" s="21" t="str">
        <f t="shared" si="4"/>
        <v>-</v>
      </c>
      <c r="AE6" s="21" t="str">
        <f t="shared" si="4"/>
        <v>-</v>
      </c>
      <c r="AF6" s="21" t="str">
        <f t="shared" si="4"/>
        <v>-</v>
      </c>
      <c r="AG6" s="21" t="str">
        <f t="shared" si="4"/>
        <v>-</v>
      </c>
      <c r="AH6" s="21">
        <f t="shared" si="4"/>
        <v>99.24</v>
      </c>
      <c r="AI6" s="20" t="str">
        <f>IF(AI7="","",IF(AI7="-","【-】","【"&amp;SUBSTITUTE(TEXT(AI7,"#,##0.00"),"-","△")&amp;"】"))</f>
        <v>【100.06】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89.91</v>
      </c>
      <c r="AT6" s="20" t="str">
        <f>IF(AT7="","",IF(AT7="-","【-】","【"&amp;SUBSTITUTE(TEXT(AT7,"#,##0.00"),"-","△")&amp;"】"))</f>
        <v>【84.61】</v>
      </c>
      <c r="AU6" s="21" t="str">
        <f>IF(AU7="",NA(),AU7)</f>
        <v>-</v>
      </c>
      <c r="AV6" s="21" t="str">
        <f t="shared" ref="AV6:BD6" si="6">IF(AV7="",NA(),AV7)</f>
        <v>-</v>
      </c>
      <c r="AW6" s="21" t="str">
        <f t="shared" si="6"/>
        <v>-</v>
      </c>
      <c r="AX6" s="21" t="str">
        <f t="shared" si="6"/>
        <v>-</v>
      </c>
      <c r="AY6" s="21">
        <f t="shared" si="6"/>
        <v>103.03</v>
      </c>
      <c r="AZ6" s="21" t="str">
        <f t="shared" si="6"/>
        <v>-</v>
      </c>
      <c r="BA6" s="21" t="str">
        <f t="shared" si="6"/>
        <v>-</v>
      </c>
      <c r="BB6" s="21" t="str">
        <f t="shared" si="6"/>
        <v>-</v>
      </c>
      <c r="BC6" s="21" t="str">
        <f t="shared" si="6"/>
        <v>-</v>
      </c>
      <c r="BD6" s="21">
        <f t="shared" si="6"/>
        <v>103.61</v>
      </c>
      <c r="BE6" s="20" t="str">
        <f>IF(BE7="","",IF(BE7="-","【-】","【"&amp;SUBSTITUTE(TEXT(BE7,"#,##0.00"),"-","△")&amp;"】"))</f>
        <v>【106.63】</v>
      </c>
      <c r="BF6" s="21" t="str">
        <f>IF(BF7="",NA(),BF7)</f>
        <v>-</v>
      </c>
      <c r="BG6" s="21" t="str">
        <f t="shared" ref="BG6:BO6" si="7">IF(BG7="",NA(),BG7)</f>
        <v>-</v>
      </c>
      <c r="BH6" s="21" t="str">
        <f t="shared" si="7"/>
        <v>-</v>
      </c>
      <c r="BI6" s="21" t="str">
        <f t="shared" si="7"/>
        <v>-</v>
      </c>
      <c r="BJ6" s="21">
        <f t="shared" si="7"/>
        <v>380.78</v>
      </c>
      <c r="BK6" s="21" t="str">
        <f t="shared" si="7"/>
        <v>-</v>
      </c>
      <c r="BL6" s="21" t="str">
        <f t="shared" si="7"/>
        <v>-</v>
      </c>
      <c r="BM6" s="21" t="str">
        <f t="shared" si="7"/>
        <v>-</v>
      </c>
      <c r="BN6" s="21" t="str">
        <f t="shared" si="7"/>
        <v>-</v>
      </c>
      <c r="BO6" s="21">
        <f t="shared" si="7"/>
        <v>368.83</v>
      </c>
      <c r="BP6" s="20" t="str">
        <f>IF(BP7="","",IF(BP7="-","【-】","【"&amp;SUBSTITUTE(TEXT(BP7,"#,##0.00"),"-","△")&amp;"】"))</f>
        <v>【386.06】</v>
      </c>
      <c r="BQ6" s="21" t="str">
        <f>IF(BQ7="",NA(),BQ7)</f>
        <v>-</v>
      </c>
      <c r="BR6" s="21" t="str">
        <f t="shared" ref="BR6:BZ6" si="8">IF(BR7="",NA(),BR7)</f>
        <v>-</v>
      </c>
      <c r="BS6" s="21" t="str">
        <f t="shared" si="8"/>
        <v>-</v>
      </c>
      <c r="BT6" s="21" t="str">
        <f t="shared" si="8"/>
        <v>-</v>
      </c>
      <c r="BU6" s="21">
        <f t="shared" si="8"/>
        <v>35.619999999999997</v>
      </c>
      <c r="BV6" s="21" t="str">
        <f t="shared" si="8"/>
        <v>-</v>
      </c>
      <c r="BW6" s="21" t="str">
        <f t="shared" si="8"/>
        <v>-</v>
      </c>
      <c r="BX6" s="21" t="str">
        <f t="shared" si="8"/>
        <v>-</v>
      </c>
      <c r="BY6" s="21" t="str">
        <f t="shared" si="8"/>
        <v>-</v>
      </c>
      <c r="BZ6" s="21">
        <f t="shared" si="8"/>
        <v>53.25</v>
      </c>
      <c r="CA6" s="20" t="str">
        <f>IF(CA7="","",IF(CA7="-","【-】","【"&amp;SUBSTITUTE(TEXT(CA7,"#,##0.00"),"-","△")&amp;"】"))</f>
        <v>【51.14】</v>
      </c>
      <c r="CB6" s="21" t="str">
        <f>IF(CB7="",NA(),CB7)</f>
        <v>-</v>
      </c>
      <c r="CC6" s="21" t="str">
        <f t="shared" ref="CC6:CK6" si="9">IF(CC7="",NA(),CC7)</f>
        <v>-</v>
      </c>
      <c r="CD6" s="21" t="str">
        <f t="shared" si="9"/>
        <v>-</v>
      </c>
      <c r="CE6" s="21" t="str">
        <f t="shared" si="9"/>
        <v>-</v>
      </c>
      <c r="CF6" s="21">
        <f t="shared" si="9"/>
        <v>572.04</v>
      </c>
      <c r="CG6" s="21" t="str">
        <f t="shared" si="9"/>
        <v>-</v>
      </c>
      <c r="CH6" s="21" t="str">
        <f t="shared" si="9"/>
        <v>-</v>
      </c>
      <c r="CI6" s="21" t="str">
        <f t="shared" si="9"/>
        <v>-</v>
      </c>
      <c r="CJ6" s="21" t="str">
        <f t="shared" si="9"/>
        <v>-</v>
      </c>
      <c r="CK6" s="21">
        <f t="shared" si="9"/>
        <v>325.45</v>
      </c>
      <c r="CL6" s="20" t="str">
        <f>IF(CL7="","",IF(CL7="-","【-】","【"&amp;SUBSTITUTE(TEXT(CL7,"#,##0.00"),"-","△")&amp;"】"))</f>
        <v>【329.31】</v>
      </c>
      <c r="CM6" s="21" t="str">
        <f>IF(CM7="",NA(),CM7)</f>
        <v>-</v>
      </c>
      <c r="CN6" s="21" t="str">
        <f t="shared" ref="CN6:CV6" si="10">IF(CN7="",NA(),CN7)</f>
        <v>-</v>
      </c>
      <c r="CO6" s="21" t="str">
        <f t="shared" si="10"/>
        <v>-</v>
      </c>
      <c r="CP6" s="21" t="str">
        <f t="shared" si="10"/>
        <v>-</v>
      </c>
      <c r="CQ6" s="21">
        <f t="shared" si="10"/>
        <v>41.42</v>
      </c>
      <c r="CR6" s="21" t="str">
        <f t="shared" si="10"/>
        <v>-</v>
      </c>
      <c r="CS6" s="21" t="str">
        <f t="shared" si="10"/>
        <v>-</v>
      </c>
      <c r="CT6" s="21" t="str">
        <f t="shared" si="10"/>
        <v>-</v>
      </c>
      <c r="CU6" s="21" t="str">
        <f t="shared" si="10"/>
        <v>-</v>
      </c>
      <c r="CV6" s="21">
        <f t="shared" si="10"/>
        <v>52.59</v>
      </c>
      <c r="CW6" s="20" t="str">
        <f>IF(CW7="","",IF(CW7="-","【-】","【"&amp;SUBSTITUTE(TEXT(CW7,"#,##0.00"),"-","△")&amp;"】"))</f>
        <v>【54.37】</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87.02</v>
      </c>
      <c r="DH6" s="20" t="str">
        <f>IF(DH7="","",IF(DH7="-","【-】","【"&amp;SUBSTITUTE(TEXT(DH7,"#,##0.00"),"-","△")&amp;"】"))</f>
        <v>【84.89】</v>
      </c>
      <c r="DI6" s="21" t="str">
        <f>IF(DI7="",NA(),DI7)</f>
        <v>-</v>
      </c>
      <c r="DJ6" s="21" t="str">
        <f t="shared" ref="DJ6:DR6" si="12">IF(DJ7="",NA(),DJ7)</f>
        <v>-</v>
      </c>
      <c r="DK6" s="21" t="str">
        <f t="shared" si="12"/>
        <v>-</v>
      </c>
      <c r="DL6" s="21" t="str">
        <f t="shared" si="12"/>
        <v>-</v>
      </c>
      <c r="DM6" s="21">
        <f t="shared" si="12"/>
        <v>6.35</v>
      </c>
      <c r="DN6" s="21" t="str">
        <f t="shared" si="12"/>
        <v>-</v>
      </c>
      <c r="DO6" s="21" t="str">
        <f t="shared" si="12"/>
        <v>-</v>
      </c>
      <c r="DP6" s="21" t="str">
        <f t="shared" si="12"/>
        <v>-</v>
      </c>
      <c r="DQ6" s="21" t="str">
        <f t="shared" si="12"/>
        <v>-</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433489</v>
      </c>
      <c r="D7" s="23">
        <v>46</v>
      </c>
      <c r="E7" s="23">
        <v>18</v>
      </c>
      <c r="F7" s="23">
        <v>0</v>
      </c>
      <c r="G7" s="23">
        <v>0</v>
      </c>
      <c r="H7" s="23" t="s">
        <v>96</v>
      </c>
      <c r="I7" s="23" t="s">
        <v>97</v>
      </c>
      <c r="J7" s="23" t="s">
        <v>98</v>
      </c>
      <c r="K7" s="23" t="s">
        <v>99</v>
      </c>
      <c r="L7" s="23" t="s">
        <v>100</v>
      </c>
      <c r="M7" s="23" t="s">
        <v>101</v>
      </c>
      <c r="N7" s="24" t="s">
        <v>102</v>
      </c>
      <c r="O7" s="24">
        <v>73.56</v>
      </c>
      <c r="P7" s="24">
        <v>53.73</v>
      </c>
      <c r="Q7" s="24">
        <v>100</v>
      </c>
      <c r="R7" s="24">
        <v>3675</v>
      </c>
      <c r="S7" s="24">
        <v>8632</v>
      </c>
      <c r="T7" s="24">
        <v>144</v>
      </c>
      <c r="U7" s="24">
        <v>59.94</v>
      </c>
      <c r="V7" s="24">
        <v>4576</v>
      </c>
      <c r="W7" s="24">
        <v>97.49</v>
      </c>
      <c r="X7" s="24">
        <v>46.94</v>
      </c>
      <c r="Y7" s="24" t="s">
        <v>102</v>
      </c>
      <c r="Z7" s="24" t="s">
        <v>102</v>
      </c>
      <c r="AA7" s="24" t="s">
        <v>102</v>
      </c>
      <c r="AB7" s="24" t="s">
        <v>102</v>
      </c>
      <c r="AC7" s="24">
        <v>106.26</v>
      </c>
      <c r="AD7" s="24" t="s">
        <v>102</v>
      </c>
      <c r="AE7" s="24" t="s">
        <v>102</v>
      </c>
      <c r="AF7" s="24" t="s">
        <v>102</v>
      </c>
      <c r="AG7" s="24" t="s">
        <v>102</v>
      </c>
      <c r="AH7" s="24">
        <v>99.24</v>
      </c>
      <c r="AI7" s="24">
        <v>100.06</v>
      </c>
      <c r="AJ7" s="24" t="s">
        <v>102</v>
      </c>
      <c r="AK7" s="24" t="s">
        <v>102</v>
      </c>
      <c r="AL7" s="24" t="s">
        <v>102</v>
      </c>
      <c r="AM7" s="24" t="s">
        <v>102</v>
      </c>
      <c r="AN7" s="24">
        <v>0</v>
      </c>
      <c r="AO7" s="24" t="s">
        <v>102</v>
      </c>
      <c r="AP7" s="24" t="s">
        <v>102</v>
      </c>
      <c r="AQ7" s="24" t="s">
        <v>102</v>
      </c>
      <c r="AR7" s="24" t="s">
        <v>102</v>
      </c>
      <c r="AS7" s="24">
        <v>89.91</v>
      </c>
      <c r="AT7" s="24">
        <v>84.61</v>
      </c>
      <c r="AU7" s="24" t="s">
        <v>102</v>
      </c>
      <c r="AV7" s="24" t="s">
        <v>102</v>
      </c>
      <c r="AW7" s="24" t="s">
        <v>102</v>
      </c>
      <c r="AX7" s="24" t="s">
        <v>102</v>
      </c>
      <c r="AY7" s="24">
        <v>103.03</v>
      </c>
      <c r="AZ7" s="24" t="s">
        <v>102</v>
      </c>
      <c r="BA7" s="24" t="s">
        <v>102</v>
      </c>
      <c r="BB7" s="24" t="s">
        <v>102</v>
      </c>
      <c r="BC7" s="24" t="s">
        <v>102</v>
      </c>
      <c r="BD7" s="24">
        <v>103.61</v>
      </c>
      <c r="BE7" s="24">
        <v>106.63</v>
      </c>
      <c r="BF7" s="24" t="s">
        <v>102</v>
      </c>
      <c r="BG7" s="24" t="s">
        <v>102</v>
      </c>
      <c r="BH7" s="24" t="s">
        <v>102</v>
      </c>
      <c r="BI7" s="24" t="s">
        <v>102</v>
      </c>
      <c r="BJ7" s="24">
        <v>380.78</v>
      </c>
      <c r="BK7" s="24" t="s">
        <v>102</v>
      </c>
      <c r="BL7" s="24" t="s">
        <v>102</v>
      </c>
      <c r="BM7" s="24" t="s">
        <v>102</v>
      </c>
      <c r="BN7" s="24" t="s">
        <v>102</v>
      </c>
      <c r="BO7" s="24">
        <v>368.83</v>
      </c>
      <c r="BP7" s="24">
        <v>386.06</v>
      </c>
      <c r="BQ7" s="24" t="s">
        <v>102</v>
      </c>
      <c r="BR7" s="24" t="s">
        <v>102</v>
      </c>
      <c r="BS7" s="24" t="s">
        <v>102</v>
      </c>
      <c r="BT7" s="24" t="s">
        <v>102</v>
      </c>
      <c r="BU7" s="24">
        <v>35.619999999999997</v>
      </c>
      <c r="BV7" s="24" t="s">
        <v>102</v>
      </c>
      <c r="BW7" s="24" t="s">
        <v>102</v>
      </c>
      <c r="BX7" s="24" t="s">
        <v>102</v>
      </c>
      <c r="BY7" s="24" t="s">
        <v>102</v>
      </c>
      <c r="BZ7" s="24">
        <v>53.25</v>
      </c>
      <c r="CA7" s="24">
        <v>51.14</v>
      </c>
      <c r="CB7" s="24" t="s">
        <v>102</v>
      </c>
      <c r="CC7" s="24" t="s">
        <v>102</v>
      </c>
      <c r="CD7" s="24" t="s">
        <v>102</v>
      </c>
      <c r="CE7" s="24" t="s">
        <v>102</v>
      </c>
      <c r="CF7" s="24">
        <v>572.04</v>
      </c>
      <c r="CG7" s="24" t="s">
        <v>102</v>
      </c>
      <c r="CH7" s="24" t="s">
        <v>102</v>
      </c>
      <c r="CI7" s="24" t="s">
        <v>102</v>
      </c>
      <c r="CJ7" s="24" t="s">
        <v>102</v>
      </c>
      <c r="CK7" s="24">
        <v>325.45</v>
      </c>
      <c r="CL7" s="24">
        <v>329.31</v>
      </c>
      <c r="CM7" s="24" t="s">
        <v>102</v>
      </c>
      <c r="CN7" s="24" t="s">
        <v>102</v>
      </c>
      <c r="CO7" s="24" t="s">
        <v>102</v>
      </c>
      <c r="CP7" s="24" t="s">
        <v>102</v>
      </c>
      <c r="CQ7" s="24">
        <v>41.42</v>
      </c>
      <c r="CR7" s="24" t="s">
        <v>102</v>
      </c>
      <c r="CS7" s="24" t="s">
        <v>102</v>
      </c>
      <c r="CT7" s="24" t="s">
        <v>102</v>
      </c>
      <c r="CU7" s="24" t="s">
        <v>102</v>
      </c>
      <c r="CV7" s="24">
        <v>52.59</v>
      </c>
      <c r="CW7" s="24">
        <v>54.37</v>
      </c>
      <c r="CX7" s="24" t="s">
        <v>102</v>
      </c>
      <c r="CY7" s="24" t="s">
        <v>102</v>
      </c>
      <c r="CZ7" s="24" t="s">
        <v>102</v>
      </c>
      <c r="DA7" s="24" t="s">
        <v>102</v>
      </c>
      <c r="DB7" s="24">
        <v>100</v>
      </c>
      <c r="DC7" s="24" t="s">
        <v>102</v>
      </c>
      <c r="DD7" s="24" t="s">
        <v>102</v>
      </c>
      <c r="DE7" s="24" t="s">
        <v>102</v>
      </c>
      <c r="DF7" s="24" t="s">
        <v>102</v>
      </c>
      <c r="DG7" s="24">
        <v>87.02</v>
      </c>
      <c r="DH7" s="24">
        <v>84.89</v>
      </c>
      <c r="DI7" s="24" t="s">
        <v>102</v>
      </c>
      <c r="DJ7" s="24" t="s">
        <v>102</v>
      </c>
      <c r="DK7" s="24" t="s">
        <v>102</v>
      </c>
      <c r="DL7" s="24" t="s">
        <v>102</v>
      </c>
      <c r="DM7" s="24">
        <v>6.35</v>
      </c>
      <c r="DN7" s="24" t="s">
        <v>102</v>
      </c>
      <c r="DO7" s="24" t="s">
        <v>102</v>
      </c>
      <c r="DP7" s="24" t="s">
        <v>102</v>
      </c>
      <c r="DQ7" s="24" t="s">
        <v>102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111</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2026-02-06T00:08:26Z</cp:lastPrinted>
  <dcterms:created xsi:type="dcterms:W3CDTF">2025-12-23T06:31:53Z</dcterms:created>
  <dcterms:modified xsi:type="dcterms:W3CDTF">2026-02-06T08:51:40Z</dcterms:modified>
  <cp:category/>
</cp:coreProperties>
</file>