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3 小国町\"/>
    </mc:Choice>
  </mc:AlternateContent>
  <xr:revisionPtr revIDLastSave="0" documentId="13_ncr:1_{F38E68CA-E492-404D-98AC-FFACC40FFEFD}" xr6:coauthVersionLast="47" xr6:coauthVersionMax="47" xr10:uidLastSave="{00000000-0000-0000-0000-000000000000}"/>
  <workbookProtection workbookAlgorithmName="SHA-512" workbookHashValue="hJ0d2bo++cdw78vZN+6yW5rI+N7Gsby7FfWAkPhpKxYcR4/H2iHE1BIeEoMxPj5dUFxOF3O+fLy+tT5ha3CDCg==" workbookSaltValue="4H/zXBOkFlHc6nsrFOshj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R6" i="5"/>
  <c r="Q6" i="5"/>
  <c r="W10" i="4" s="1"/>
  <c r="P6" i="5"/>
  <c r="P10" i="4" s="1"/>
  <c r="O6" i="5"/>
  <c r="I10" i="4" s="1"/>
  <c r="N6" i="5"/>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F85" i="4"/>
  <c r="E85" i="4"/>
  <c r="AL10" i="4"/>
  <c r="AD10" i="4"/>
  <c r="B10" i="4"/>
  <c r="BB8" i="4"/>
  <c r="AT8" i="4"/>
  <c r="AL8" i="4"/>
  <c r="AD8" i="4"/>
  <c r="W8" i="4"/>
  <c r="P8" i="4"/>
  <c r="I8" i="4"/>
  <c r="B8" i="4"/>
</calcChain>
</file>

<file path=xl/sharedStrings.xml><?xml version="1.0" encoding="utf-8"?>
<sst xmlns="http://schemas.openxmlformats.org/spreadsheetml/2006/main" count="319" uniqueCount="114">
  <si>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</si>
  <si>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</si>
  <si>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</si>
  <si>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</si>
  <si>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</si>
  <si>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</si>
  <si>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</si>
  <si>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</si>
  <si>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</si>
  <si>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</si>
  <si>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</si>
  <si>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</si>
  <si>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</si>
  <si>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</si>
  <si>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</si>
  <si>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</si>
  <si>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</si>
  <si>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</si>
  <si>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</si>
  <si>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</si>
  <si>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</si>
  <si>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</si>
  <si>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t>小規模集合排水処理</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</si>
  <si>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</si>
  <si>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</si>
  <si>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</si>
  <si>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</si>
  <si>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</si>
  <si>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</si>
  <si>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</si>
  <si>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</si>
  <si>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</si>
  <si>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</si>
  <si>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</si>
  <si>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</si>
  <si>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</si>
  <si>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</si>
  <si>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</si>
  <si>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</si>
  <si>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</si>
  <si>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</si>
  <si>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</si>
  <si>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</si>
  <si>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</si>
  <si>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</si>
  <si>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</si>
  <si>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</si>
  <si>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</si>
  <si>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</si>
  <si>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</si>
  <si>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</si>
  <si>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</si>
  <si>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</si>
  <si>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</si>
  <si>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</si>
  <si>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</si>
  <si>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</si>
  <si>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</si>
  <si>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</si>
  <si>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</si>
  <si>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</si>
  <si>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</si>
  <si>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</si>
  <si>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</si>
  <si>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</si>
  <si>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</si>
  <si>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</si>
  <si>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</si>
  <si>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</si>
  <si>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</si>
  <si>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</si>
  <si>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</si>
  <si>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</si>
  <si>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</si>
  <si>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</si>
  <si>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</si>
  <si>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</si>
  <si>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</si>
  <si>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</si>
  <si>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</si>
  <si>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</si>
  <si>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</si>
  <si>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</si>
  <si>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</si>
  <si>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</si>
  <si>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</si>
  <si>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</si>
  <si>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</si>
  <si>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</si>
  <si>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</si>
  <si>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</si>
  <si>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</si>
  <si>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</si>
  <si>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</si>
  <si>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</si>
  <si>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</si>
  <si>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熊本県　小国町</t>
  </si>
  <si>
    <t>法適用</t>
  </si>
  <si>
    <t>下水道事業</t>
  </si>
  <si>
    <t>I2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</si>
  <si>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</si>
  <si>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</si>
  <si>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</si>
  <si>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</si>
  <si>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</si>
  <si>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</si>
  <si>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</si>
  <si>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</si>
  <si>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</si>
  <si>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</si>
  <si>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</si>
  <si>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①経常収支比率は、111.35%であり全国及び類似団体平均値を上回っているが、使用料収入以外の収入に依存している状況であるため、今後とも経営改善に努める必要がある。</t>
    </r>
    <r>
      <rPr>
        <sz val="11"/>
        <color rgb="FFFF0000"/>
        <rFont val="ＭＳ ゴシック"/>
        <family val="3"/>
        <charset val="128"/>
      </rPr>
      <t xml:space="preserve">
</t>
    </r>
    <r>
      <rPr>
        <sz val="11"/>
        <color theme="1"/>
        <rFont val="ＭＳ ゴシック"/>
        <family val="3"/>
        <charset val="128"/>
      </rPr>
      <t>②累積欠損金比率は、該当数値なし。</t>
    </r>
    <r>
      <rPr>
        <sz val="11"/>
        <color rgb="FFFF0000"/>
        <rFont val="ＭＳ ゴシック"/>
        <family val="3"/>
        <charset val="128"/>
      </rPr>
      <t xml:space="preserve">
</t>
    </r>
    <r>
      <rPr>
        <sz val="11"/>
        <color theme="1"/>
        <rFont val="ＭＳ ゴシック"/>
        <family val="3"/>
        <charset val="128"/>
      </rPr>
      <t>③流動比率は、40.50％であり、全国及び類似団体平均値を大きく下回っているため、今後も経営の改善に努める。
④企業債残高対事業規模比率は、全国及び類似団体平均値を大きく上回っている。当初の設備投資において発行した企業債を返済している状況であり、当面は企業債を発行する計画はない。</t>
    </r>
    <r>
      <rPr>
        <sz val="11"/>
        <color rgb="FFFF0000"/>
        <rFont val="ＭＳ ゴシック"/>
        <family val="3"/>
        <charset val="128"/>
      </rPr>
      <t xml:space="preserve">
</t>
    </r>
    <r>
      <rPr>
        <sz val="11"/>
        <color theme="1"/>
        <rFont val="ＭＳ ゴシック"/>
        <family val="3"/>
        <charset val="128"/>
      </rPr>
      <t>⑤経費回収率は、類似団体平均値を僅かに上回っているが、100％を下回っているため使用料収入以外の収入に依存している状況である。今後経営改善に努めていく必要がある。</t>
    </r>
    <r>
      <rPr>
        <sz val="11"/>
        <color rgb="FFFF0000"/>
        <rFont val="ＭＳ ゴシック"/>
        <family val="3"/>
        <charset val="128"/>
      </rPr>
      <t xml:space="preserve">
</t>
    </r>
    <r>
      <rPr>
        <sz val="11"/>
        <color theme="1"/>
        <rFont val="ＭＳ ゴシック"/>
        <family val="3"/>
        <charset val="128"/>
      </rPr>
      <t>⑥汚水処理原価は、全国及び類似団体平均値より安価となっているが、今後人口減少に伴い、有収水量の減が予想されるため汚水処理費の削減を目指したい。</t>
    </r>
    <r>
      <rPr>
        <sz val="11"/>
        <color rgb="FFFF0000"/>
        <rFont val="ＭＳ ゴシック"/>
        <family val="3"/>
        <charset val="128"/>
      </rPr>
      <t xml:space="preserve">
</t>
    </r>
    <r>
      <rPr>
        <sz val="11"/>
        <color theme="1"/>
        <rFont val="ＭＳ ゴシック"/>
        <family val="3"/>
        <charset val="128"/>
      </rPr>
      <t>⑦施設利用率は、近年の節水設備等の影響や高齢者世帯の増により約22％程度にとどまっていると思われる。施設規模が適切かどうか検討することも考えられるため今後も注視していきたい。</t>
    </r>
    <r>
      <rPr>
        <sz val="11"/>
        <color rgb="FFFF0000"/>
        <rFont val="ＭＳ ゴシック"/>
        <family val="3"/>
        <charset val="128"/>
      </rPr>
      <t xml:space="preserve">
</t>
    </r>
    <r>
      <rPr>
        <sz val="11"/>
        <color theme="1"/>
        <rFont val="ＭＳ ゴシック"/>
        <family val="3"/>
        <charset val="128"/>
      </rPr>
      <t>⑧水洗化率は、整備世帯数が少ないため、早急に100％を目標に加入促進を行っていく。</t>
    </r>
    <rPh sb="102" eb="104">
      <t>リュウドウ</t>
    </rPh>
    <rPh sb="104" eb="106">
      <t>ヒリツ</t>
    </rPh>
    <rPh sb="118" eb="120">
      <t>ゼンコク</t>
    </rPh>
    <rPh sb="120" eb="121">
      <t>オヨ</t>
    </rPh>
    <rPh sb="122" eb="124">
      <t>ルイジ</t>
    </rPh>
    <rPh sb="124" eb="126">
      <t>ダンタイ</t>
    </rPh>
    <rPh sb="126" eb="128">
      <t>ヘイキン</t>
    </rPh>
    <rPh sb="128" eb="129">
      <t>チ</t>
    </rPh>
    <rPh sb="130" eb="131">
      <t>オオ</t>
    </rPh>
    <rPh sb="133" eb="135">
      <t>シタマワ</t>
    </rPh>
    <rPh sb="142" eb="144">
      <t>コンゴ</t>
    </rPh>
    <rPh sb="145" eb="147">
      <t>ケイエイ</t>
    </rPh>
    <rPh sb="148" eb="150">
      <t>カイゼン</t>
    </rPh>
    <rPh sb="151" eb="152">
      <t>ツト</t>
    </rPh>
    <rPh sb="193" eb="195">
      <t>トウショ</t>
    </rPh>
    <rPh sb="196" eb="198">
      <t>セツビ</t>
    </rPh>
    <rPh sb="198" eb="200">
      <t>トウシ</t>
    </rPh>
    <rPh sb="204" eb="206">
      <t>ハッコウ</t>
    </rPh>
    <rPh sb="208" eb="211">
      <t>キギョウサイ</t>
    </rPh>
    <rPh sb="212" eb="214">
      <t>ヘンサイ</t>
    </rPh>
    <rPh sb="218" eb="220">
      <t>ジョウキョウ</t>
    </rPh>
    <rPh sb="224" eb="226">
      <t>トウメン</t>
    </rPh>
    <rPh sb="227" eb="230">
      <t>キギョウサイ</t>
    </rPh>
    <rPh sb="231" eb="233">
      <t>ハッコウ</t>
    </rPh>
    <rPh sb="235" eb="237">
      <t>ケイカク</t>
    </rPh>
    <rPh sb="333" eb="335">
      <t>ゼンコク</t>
    </rPh>
    <rPh sb="335" eb="336">
      <t>オヨ</t>
    </rPh>
    <rPh sb="337" eb="339">
      <t>ルイジ</t>
    </rPh>
    <rPh sb="339" eb="341">
      <t>ダンタイ</t>
    </rPh>
    <rPh sb="341" eb="343">
      <t>ヘイキン</t>
    </rPh>
    <rPh sb="343" eb="344">
      <t>チ</t>
    </rPh>
    <phoneticPr fontId="1"/>
  </si>
  <si>
    <t>①有形固定資産減価償却費は全国及び類似団体平均値を大きく下回っており、老朽化は進んでいない。今後の老朽化に備え、計画的な投資を検討する。
②管渠老朽化率は、該当数値なし。
③管渠改善率は、該当数値なし。</t>
    <rPh sb="94" eb="96">
      <t>ガイトウ</t>
    </rPh>
    <rPh sb="96" eb="98">
      <t>スウチ</t>
    </rPh>
    <phoneticPr fontId="1"/>
  </si>
  <si>
    <t xml:space="preserve">小国町において人口減少及び高齢化は深刻な問題であり、今後人口減少等による減収の一方で、施設の経年劣化による修繕や更新等による経費・投資の増加が懸念される。現状、黒字であるものの使用料収入以外の収入によって、事業を行っているため、今後の運営方針の検討や経営改善に向けた取組が重要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</si>
</sst>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rgb="FFFF000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DA-4A49-88E2-06251EE733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5DA-4A49-88E2-06251EE7338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22.5</c:v>
                </c:pt>
              </c:numCache>
            </c:numRef>
          </c:val>
          <c:extLst>
            <c:ext xmlns:c16="http://schemas.microsoft.com/office/drawing/2014/chart" uri="{C3380CC4-5D6E-409C-BE32-E72D297353CC}">
              <c16:uniqueId val="{00000000-0C91-4B30-9B9F-EA5C227592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0C91-4B30-9B9F-EA5C227592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93.48</c:v>
                </c:pt>
              </c:numCache>
            </c:numRef>
          </c:val>
          <c:extLst>
            <c:ext xmlns:c16="http://schemas.microsoft.com/office/drawing/2014/chart" uri="{C3380CC4-5D6E-409C-BE32-E72D297353CC}">
              <c16:uniqueId val="{00000000-95CC-4C4F-AECC-4212EA716D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95CC-4C4F-AECC-4212EA716D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115.35</c:v>
                </c:pt>
              </c:numCache>
            </c:numRef>
          </c:val>
          <c:extLst>
            <c:ext xmlns:c16="http://schemas.microsoft.com/office/drawing/2014/chart" uri="{C3380CC4-5D6E-409C-BE32-E72D297353CC}">
              <c16:uniqueId val="{00000000-EAC0-4B9E-8833-147F3661C9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EAC0-4B9E-8833-147F3661C9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4.25</c:v>
                </c:pt>
              </c:numCache>
            </c:numRef>
          </c:val>
          <c:extLst>
            <c:ext xmlns:c16="http://schemas.microsoft.com/office/drawing/2014/chart" uri="{C3380CC4-5D6E-409C-BE32-E72D297353CC}">
              <c16:uniqueId val="{00000000-9E0F-431B-95F0-217007E1FD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9E0F-431B-95F0-217007E1FD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B1-4403-9FBE-9427B1AAD6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FB1-4403-9FBE-9427B1AAD6F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B2-4D84-A2B4-F678E38170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95B2-4D84-A2B4-F678E38170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40.5</c:v>
                </c:pt>
              </c:numCache>
            </c:numRef>
          </c:val>
          <c:extLst>
            <c:ext xmlns:c16="http://schemas.microsoft.com/office/drawing/2014/chart" uri="{C3380CC4-5D6E-409C-BE32-E72D297353CC}">
              <c16:uniqueId val="{00000000-7FCD-4BD4-9DDA-DC7448E830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7FCD-4BD4-9DDA-DC7448E830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4454.2299999999996</c:v>
                </c:pt>
              </c:numCache>
            </c:numRef>
          </c:val>
          <c:extLst>
            <c:ext xmlns:c16="http://schemas.microsoft.com/office/drawing/2014/chart" uri="{C3380CC4-5D6E-409C-BE32-E72D297353CC}">
              <c16:uniqueId val="{00000000-CDE1-4ECF-B37B-70A01ED52EA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CDE1-4ECF-B37B-70A01ED52EA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96.51</c:v>
                </c:pt>
              </c:numCache>
            </c:numRef>
          </c:val>
          <c:extLst>
            <c:ext xmlns:c16="http://schemas.microsoft.com/office/drawing/2014/chart" uri="{C3380CC4-5D6E-409C-BE32-E72D297353CC}">
              <c16:uniqueId val="{00000000-7C3E-4808-860E-B9393B4A639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7C3E-4808-860E-B9393B4A639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268.74</c:v>
                </c:pt>
              </c:numCache>
            </c:numRef>
          </c:val>
          <c:extLst>
            <c:ext xmlns:c16="http://schemas.microsoft.com/office/drawing/2014/chart" uri="{C3380CC4-5D6E-409C-BE32-E72D297353CC}">
              <c16:uniqueId val="{00000000-5985-4E5E-8EB6-B947A712BD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5985-4E5E-8EB6-B947A712BD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【108.79】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【541.72】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【77.16】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【1,269.43】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【89.95】</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【34.07】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【588.46】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【32.20】</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【36.31】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熊本県　小国町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小規模集合排水処理</v>
      </c>
      <c r="Q8" s="33"/>
      <c r="R8" s="33"/>
      <c r="S8" s="33"/>
      <c r="T8" s="33"/>
      <c r="U8" s="33"/>
      <c r="V8" s="33"/>
      <c r="W8" s="33" t="str">
        <f>データ!L6</f>
        <v>I2</v>
      </c>
      <c r="X8" s="33"/>
      <c r="Y8" s="33"/>
      <c r="Z8" s="33"/>
      <c r="AA8" s="33"/>
      <c r="AB8" s="33"/>
      <c r="AC8" s="33"/>
      <c r="AD8" s="34" t="str">
        <f>データ!$M$6</f>
        <v>非設置</v>
      </c>
      <c r="AE8" s="34"/>
      <c r="AF8" s="34"/>
      <c r="AG8" s="34"/>
      <c r="AH8" s="34"/>
      <c r="AI8" s="34"/>
      <c r="AJ8" s="34"/>
      <c r="AK8" s="3"/>
      <c r="AL8" s="35">
        <f>データ!S6</f>
        <v>6295</v>
      </c>
      <c r="AM8" s="35"/>
      <c r="AN8" s="35"/>
      <c r="AO8" s="35"/>
      <c r="AP8" s="35"/>
      <c r="AQ8" s="35"/>
      <c r="AR8" s="35"/>
      <c r="AS8" s="35"/>
      <c r="AT8" s="36">
        <f>データ!T6</f>
        <v>136.94</v>
      </c>
      <c r="AU8" s="36"/>
      <c r="AV8" s="36"/>
      <c r="AW8" s="36"/>
      <c r="AX8" s="36"/>
      <c r="AY8" s="36"/>
      <c r="AZ8" s="36"/>
      <c r="BA8" s="36"/>
      <c r="BB8" s="36">
        <f>データ!U6</f>
        <v>45.97</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24</v>
      </c>
      <c r="J9" s="29"/>
      <c r="K9" s="29"/>
      <c r="L9" s="29"/>
      <c r="M9" s="29"/>
      <c r="N9" s="29"/>
      <c r="O9" s="29"/>
      <c r="P9" s="29" t="s">
        <v>25</v>
      </c>
      <c r="Q9" s="29"/>
      <c r="R9" s="29"/>
      <c r="S9" s="29"/>
      <c r="T9" s="29"/>
      <c r="U9" s="29"/>
      <c r="V9" s="29"/>
      <c r="W9" s="29" t="s">
        <v>28</v>
      </c>
      <c r="X9" s="29"/>
      <c r="Y9" s="29"/>
      <c r="Z9" s="29"/>
      <c r="AA9" s="29"/>
      <c r="AB9" s="29"/>
      <c r="AC9" s="29"/>
      <c r="AD9" s="29" t="s">
        <v>23</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35</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53.99</v>
      </c>
      <c r="J10" s="36"/>
      <c r="K10" s="36"/>
      <c r="L10" s="36"/>
      <c r="M10" s="36"/>
      <c r="N10" s="36"/>
      <c r="O10" s="36"/>
      <c r="P10" s="36">
        <f>データ!P6</f>
        <v>0.74</v>
      </c>
      <c r="Q10" s="36"/>
      <c r="R10" s="36"/>
      <c r="S10" s="36"/>
      <c r="T10" s="36"/>
      <c r="U10" s="36"/>
      <c r="V10" s="36"/>
      <c r="W10" s="36">
        <f>データ!Q6</f>
        <v>100</v>
      </c>
      <c r="X10" s="36"/>
      <c r="Y10" s="36"/>
      <c r="Z10" s="36"/>
      <c r="AA10" s="36"/>
      <c r="AB10" s="36"/>
      <c r="AC10" s="36"/>
      <c r="AD10" s="35">
        <f>データ!R6</f>
        <v>4840</v>
      </c>
      <c r="AE10" s="35"/>
      <c r="AF10" s="35"/>
      <c r="AG10" s="35"/>
      <c r="AH10" s="35"/>
      <c r="AI10" s="35"/>
      <c r="AJ10" s="35"/>
      <c r="AK10" s="2"/>
      <c r="AL10" s="35">
        <f>データ!V6</f>
        <v>46</v>
      </c>
      <c r="AM10" s="35"/>
      <c r="AN10" s="35"/>
      <c r="AO10" s="35"/>
      <c r="AP10" s="35"/>
      <c r="AQ10" s="35"/>
      <c r="AR10" s="35"/>
      <c r="AS10" s="35"/>
      <c r="AT10" s="36">
        <f>データ!W6</f>
        <v>0.03</v>
      </c>
      <c r="AU10" s="36"/>
      <c r="AV10" s="36"/>
      <c r="AW10" s="36"/>
      <c r="AX10" s="36"/>
      <c r="AY10" s="36"/>
      <c r="AZ10" s="36"/>
      <c r="BA10" s="36"/>
      <c r="BB10" s="36">
        <f>データ!X6</f>
        <v>1533.33</v>
      </c>
      <c r="BC10" s="36"/>
      <c r="BD10" s="36"/>
      <c r="BE10" s="36"/>
      <c r="BF10" s="36"/>
      <c r="BG10" s="36"/>
      <c r="BH10" s="36"/>
      <c r="BI10" s="36"/>
      <c r="BJ10" s="2"/>
      <c r="BK10" s="2"/>
      <c r="BL10" s="45" t="s">
        <v>38</v>
      </c>
      <c r="BM10" s="46"/>
      <c r="BN10" s="47" t="s">
        <v>39</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112</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15">
      <c r="B85" s="6"/>
      <c r="C85" s="6"/>
      <c r="D85" s="6"/>
      <c r="E85" s="6" t="str">
        <f>データ!AI6</f>
        <v>【108.79】</v>
      </c>
      <c r="F85" s="6" t="str">
        <f>データ!AT6</f>
        <v>【541.72】</v>
      </c>
      <c r="G85" s="6" t="str">
        <f>データ!BE6</f>
        <v>【77.16】</v>
      </c>
      <c r="H85" s="6" t="str">
        <f>データ!BP6</f>
        <v>【1,269.43】</v>
      </c>
      <c r="I85" s="6" t="str">
        <f>データ!CA6</f>
        <v>【32.20】</v>
      </c>
      <c r="J85" s="6" t="str">
        <f>データ!CL6</f>
        <v>【588.46】</v>
      </c>
      <c r="K85" s="6" t="str">
        <f>データ!CW6</f>
        <v>【34.07】</v>
      </c>
      <c r="L85" s="6" t="str">
        <f>データ!DH6</f>
        <v>【89.95】</v>
      </c>
      <c r="M85" s="6" t="str">
        <f>データ!DS6</f>
        <v>【36.31】</v>
      </c>
      <c r="N85" s="6" t="str">
        <f>データ!ED6</f>
        <v>【0.00】</v>
      </c>
      <c r="O85" s="6" t="str">
        <f>データ!EO6</f>
        <v>【0.00】</v>
      </c>
    </row>
  </sheetData>
  <sheetProtection algorithmName="SHA-512" hashValue="Z0uEqeIbMAcfHRUIR4C9YKwmayWzInsTjM2fPQToawqEZqdIB5PvTqg0b1Cp0U++4NvUvBjKPR1h4nQGrL6/jw==" saltValue="AHAkZ87FOdbj+o00bxpV4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34</v>
      </c>
      <c r="C3" s="16" t="s">
        <v>60</v>
      </c>
      <c r="D3" s="16" t="s">
        <v>40</v>
      </c>
      <c r="E3" s="16" t="s">
        <v>6</v>
      </c>
      <c r="F3" s="16" t="s">
        <v>5</v>
      </c>
      <c r="G3" s="16" t="s">
        <v>26</v>
      </c>
      <c r="H3" s="73" t="s">
        <v>61</v>
      </c>
      <c r="I3" s="74"/>
      <c r="J3" s="74"/>
      <c r="K3" s="74"/>
      <c r="L3" s="74"/>
      <c r="M3" s="74"/>
      <c r="N3" s="74"/>
      <c r="O3" s="74"/>
      <c r="P3" s="74"/>
      <c r="Q3" s="74"/>
      <c r="R3" s="74"/>
      <c r="S3" s="74"/>
      <c r="T3" s="74"/>
      <c r="U3" s="74"/>
      <c r="V3" s="74"/>
      <c r="W3" s="74"/>
      <c r="X3" s="75"/>
      <c r="Y3" s="71"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62</v>
      </c>
      <c r="B4" s="17"/>
      <c r="C4" s="17"/>
      <c r="D4" s="17"/>
      <c r="E4" s="17"/>
      <c r="F4" s="17"/>
      <c r="G4" s="17"/>
      <c r="H4" s="76"/>
      <c r="I4" s="77"/>
      <c r="J4" s="77"/>
      <c r="K4" s="77"/>
      <c r="L4" s="77"/>
      <c r="M4" s="77"/>
      <c r="N4" s="77"/>
      <c r="O4" s="77"/>
      <c r="P4" s="77"/>
      <c r="Q4" s="77"/>
      <c r="R4" s="77"/>
      <c r="S4" s="77"/>
      <c r="T4" s="77"/>
      <c r="U4" s="77"/>
      <c r="V4" s="77"/>
      <c r="W4" s="77"/>
      <c r="X4" s="78"/>
      <c r="Y4" s="72" t="s">
        <v>54</v>
      </c>
      <c r="Z4" s="72"/>
      <c r="AA4" s="72"/>
      <c r="AB4" s="72"/>
      <c r="AC4" s="72"/>
      <c r="AD4" s="72"/>
      <c r="AE4" s="72"/>
      <c r="AF4" s="72"/>
      <c r="AG4" s="72"/>
      <c r="AH4" s="72"/>
      <c r="AI4" s="72"/>
      <c r="AJ4" s="72" t="s">
        <v>48</v>
      </c>
      <c r="AK4" s="72"/>
      <c r="AL4" s="72"/>
      <c r="AM4" s="72"/>
      <c r="AN4" s="72"/>
      <c r="AO4" s="72"/>
      <c r="AP4" s="72"/>
      <c r="AQ4" s="72"/>
      <c r="AR4" s="72"/>
      <c r="AS4" s="72"/>
      <c r="AT4" s="72"/>
      <c r="AU4" s="72" t="s">
        <v>29</v>
      </c>
      <c r="AV4" s="72"/>
      <c r="AW4" s="72"/>
      <c r="AX4" s="72"/>
      <c r="AY4" s="72"/>
      <c r="AZ4" s="72"/>
      <c r="BA4" s="72"/>
      <c r="BB4" s="72"/>
      <c r="BC4" s="72"/>
      <c r="BD4" s="72"/>
      <c r="BE4" s="72"/>
      <c r="BF4" s="72" t="s">
        <v>63</v>
      </c>
      <c r="BG4" s="72"/>
      <c r="BH4" s="72"/>
      <c r="BI4" s="72"/>
      <c r="BJ4" s="72"/>
      <c r="BK4" s="72"/>
      <c r="BL4" s="72"/>
      <c r="BM4" s="72"/>
      <c r="BN4" s="72"/>
      <c r="BO4" s="72"/>
      <c r="BP4" s="72"/>
      <c r="BQ4" s="72" t="s">
        <v>15</v>
      </c>
      <c r="BR4" s="72"/>
      <c r="BS4" s="72"/>
      <c r="BT4" s="72"/>
      <c r="BU4" s="72"/>
      <c r="BV4" s="72"/>
      <c r="BW4" s="72"/>
      <c r="BX4" s="72"/>
      <c r="BY4" s="72"/>
      <c r="BZ4" s="72"/>
      <c r="CA4" s="72"/>
      <c r="CB4" s="72" t="s">
        <v>64</v>
      </c>
      <c r="CC4" s="72"/>
      <c r="CD4" s="72"/>
      <c r="CE4" s="72"/>
      <c r="CF4" s="72"/>
      <c r="CG4" s="72"/>
      <c r="CH4" s="72"/>
      <c r="CI4" s="72"/>
      <c r="CJ4" s="72"/>
      <c r="CK4" s="72"/>
      <c r="CL4" s="72"/>
      <c r="CM4" s="72" t="s">
        <v>0</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15">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15">
      <c r="A6" s="14" t="s">
        <v>95</v>
      </c>
      <c r="B6" s="19">
        <f t="shared" ref="B6:X6" si="1">B7</f>
        <v>2024</v>
      </c>
      <c r="C6" s="19">
        <f t="shared" si="1"/>
        <v>434248</v>
      </c>
      <c r="D6" s="19">
        <f t="shared" si="1"/>
        <v>46</v>
      </c>
      <c r="E6" s="19">
        <f t="shared" si="1"/>
        <v>17</v>
      </c>
      <c r="F6" s="19">
        <f t="shared" si="1"/>
        <v>9</v>
      </c>
      <c r="G6" s="19">
        <f t="shared" si="1"/>
        <v>0</v>
      </c>
      <c r="H6" s="19" t="str">
        <f t="shared" si="1"/>
        <v>熊本県　小国町</v>
      </c>
      <c r="I6" s="19" t="str">
        <f t="shared" si="1"/>
        <v>法適用</v>
      </c>
      <c r="J6" s="19" t="str">
        <f t="shared" si="1"/>
        <v>下水道事業</v>
      </c>
      <c r="K6" s="19" t="str">
        <f t="shared" si="1"/>
        <v>小規模集合排水処理</v>
      </c>
      <c r="L6" s="19" t="str">
        <f t="shared" si="1"/>
        <v>I2</v>
      </c>
      <c r="M6" s="19" t="str">
        <f t="shared" si="1"/>
        <v>非設置</v>
      </c>
      <c r="N6" s="23" t="str">
        <f t="shared" si="1"/>
        <v>-</v>
      </c>
      <c r="O6" s="23">
        <f t="shared" si="1"/>
        <v>53.99</v>
      </c>
      <c r="P6" s="23">
        <f t="shared" si="1"/>
        <v>0.74</v>
      </c>
      <c r="Q6" s="23">
        <f t="shared" si="1"/>
        <v>100</v>
      </c>
      <c r="R6" s="23">
        <f t="shared" si="1"/>
        <v>4840</v>
      </c>
      <c r="S6" s="23">
        <f t="shared" si="1"/>
        <v>6295</v>
      </c>
      <c r="T6" s="23">
        <f t="shared" si="1"/>
        <v>136.94</v>
      </c>
      <c r="U6" s="23">
        <f t="shared" si="1"/>
        <v>45.97</v>
      </c>
      <c r="V6" s="23">
        <f t="shared" si="1"/>
        <v>46</v>
      </c>
      <c r="W6" s="23">
        <f t="shared" si="1"/>
        <v>0.03</v>
      </c>
      <c r="X6" s="23">
        <f t="shared" si="1"/>
        <v>1533.33</v>
      </c>
      <c r="Y6" s="27" t="str">
        <f t="shared" ref="Y6:AH6" si="2">IF(Y7="",NA(),Y7)</f>
        <v>-</v>
      </c>
      <c r="Z6" s="27" t="str">
        <f t="shared" si="2"/>
        <v>-</v>
      </c>
      <c r="AA6" s="27" t="str">
        <f t="shared" si="2"/>
        <v>-</v>
      </c>
      <c r="AB6" s="27" t="str">
        <f t="shared" si="2"/>
        <v>-</v>
      </c>
      <c r="AC6" s="27">
        <f t="shared" si="2"/>
        <v>115.35</v>
      </c>
      <c r="AD6" s="27" t="str">
        <f t="shared" si="2"/>
        <v>-</v>
      </c>
      <c r="AE6" s="27" t="str">
        <f t="shared" si="2"/>
        <v>-</v>
      </c>
      <c r="AF6" s="27" t="str">
        <f t="shared" si="2"/>
        <v>-</v>
      </c>
      <c r="AG6" s="27" t="str">
        <f t="shared" si="2"/>
        <v>-</v>
      </c>
      <c r="AH6" s="27">
        <f t="shared" si="2"/>
        <v>108.97</v>
      </c>
      <c r="AI6" s="23" t="str">
        <f>IF(AI7="","",IF(AI7="-","【-】","【"&amp;SUBSTITUTE(TEXT(AI7,"#,##0.00"),"-","△")&amp;"】"))</f>
        <v>【108.79】</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547.89</v>
      </c>
      <c r="AT6" s="23" t="str">
        <f>IF(AT7="","",IF(AT7="-","【-】","【"&amp;SUBSTITUTE(TEXT(AT7,"#,##0.00"),"-","△")&amp;"】"))</f>
        <v>【541.72】</v>
      </c>
      <c r="AU6" s="27" t="str">
        <f t="shared" ref="AU6:BD6" si="4">IF(AU7="",NA(),AU7)</f>
        <v>-</v>
      </c>
      <c r="AV6" s="27" t="str">
        <f t="shared" si="4"/>
        <v>-</v>
      </c>
      <c r="AW6" s="27" t="str">
        <f t="shared" si="4"/>
        <v>-</v>
      </c>
      <c r="AX6" s="27" t="str">
        <f t="shared" si="4"/>
        <v>-</v>
      </c>
      <c r="AY6" s="27">
        <f t="shared" si="4"/>
        <v>40.5</v>
      </c>
      <c r="AZ6" s="27" t="str">
        <f t="shared" si="4"/>
        <v>-</v>
      </c>
      <c r="BA6" s="27" t="str">
        <f t="shared" si="4"/>
        <v>-</v>
      </c>
      <c r="BB6" s="27" t="str">
        <f t="shared" si="4"/>
        <v>-</v>
      </c>
      <c r="BC6" s="27" t="str">
        <f t="shared" si="4"/>
        <v>-</v>
      </c>
      <c r="BD6" s="27">
        <f t="shared" si="4"/>
        <v>76</v>
      </c>
      <c r="BE6" s="23" t="str">
        <f>IF(BE7="","",IF(BE7="-","【-】","【"&amp;SUBSTITUTE(TEXT(BE7,"#,##0.00"),"-","△")&amp;"】"))</f>
        <v>【77.16】</v>
      </c>
      <c r="BF6" s="27" t="str">
        <f t="shared" ref="BF6:BO6" si="5">IF(BF7="",NA(),BF7)</f>
        <v>-</v>
      </c>
      <c r="BG6" s="27" t="str">
        <f t="shared" si="5"/>
        <v>-</v>
      </c>
      <c r="BH6" s="27" t="str">
        <f t="shared" si="5"/>
        <v>-</v>
      </c>
      <c r="BI6" s="27" t="str">
        <f t="shared" si="5"/>
        <v>-</v>
      </c>
      <c r="BJ6" s="27">
        <f t="shared" si="5"/>
        <v>4454.2299999999996</v>
      </c>
      <c r="BK6" s="27" t="str">
        <f t="shared" si="5"/>
        <v>-</v>
      </c>
      <c r="BL6" s="27" t="str">
        <f t="shared" si="5"/>
        <v>-</v>
      </c>
      <c r="BM6" s="27" t="str">
        <f t="shared" si="5"/>
        <v>-</v>
      </c>
      <c r="BN6" s="27" t="str">
        <f t="shared" si="5"/>
        <v>-</v>
      </c>
      <c r="BO6" s="27">
        <f t="shared" si="5"/>
        <v>1260.97</v>
      </c>
      <c r="BP6" s="23" t="str">
        <f>IF(BP7="","",IF(BP7="-","【-】","【"&amp;SUBSTITUTE(TEXT(BP7,"#,##0.00"),"-","△")&amp;"】"))</f>
        <v>【1,269.43】</v>
      </c>
      <c r="BQ6" s="27" t="str">
        <f t="shared" ref="BQ6:BZ6" si="6">IF(BQ7="",NA(),BQ7)</f>
        <v>-</v>
      </c>
      <c r="BR6" s="27" t="str">
        <f t="shared" si="6"/>
        <v>-</v>
      </c>
      <c r="BS6" s="27" t="str">
        <f t="shared" si="6"/>
        <v>-</v>
      </c>
      <c r="BT6" s="27" t="str">
        <f t="shared" si="6"/>
        <v>-</v>
      </c>
      <c r="BU6" s="27">
        <f t="shared" si="6"/>
        <v>96.51</v>
      </c>
      <c r="BV6" s="27" t="str">
        <f t="shared" si="6"/>
        <v>-</v>
      </c>
      <c r="BW6" s="27" t="str">
        <f t="shared" si="6"/>
        <v>-</v>
      </c>
      <c r="BX6" s="27" t="str">
        <f t="shared" si="6"/>
        <v>-</v>
      </c>
      <c r="BY6" s="27" t="str">
        <f t="shared" si="6"/>
        <v>-</v>
      </c>
      <c r="BZ6" s="27">
        <f t="shared" si="6"/>
        <v>32.020000000000003</v>
      </c>
      <c r="CA6" s="23" t="str">
        <f>IF(CA7="","",IF(CA7="-","【-】","【"&amp;SUBSTITUTE(TEXT(CA7,"#,##0.00"),"-","△")&amp;"】"))</f>
        <v>【32.20】</v>
      </c>
      <c r="CB6" s="27" t="str">
        <f t="shared" ref="CB6:CK6" si="7">IF(CB7="",NA(),CB7)</f>
        <v>-</v>
      </c>
      <c r="CC6" s="27" t="str">
        <f t="shared" si="7"/>
        <v>-</v>
      </c>
      <c r="CD6" s="27" t="str">
        <f t="shared" si="7"/>
        <v>-</v>
      </c>
      <c r="CE6" s="27" t="str">
        <f t="shared" si="7"/>
        <v>-</v>
      </c>
      <c r="CF6" s="27">
        <f t="shared" si="7"/>
        <v>268.74</v>
      </c>
      <c r="CG6" s="27" t="str">
        <f t="shared" si="7"/>
        <v>-</v>
      </c>
      <c r="CH6" s="27" t="str">
        <f t="shared" si="7"/>
        <v>-</v>
      </c>
      <c r="CI6" s="27" t="str">
        <f t="shared" si="7"/>
        <v>-</v>
      </c>
      <c r="CJ6" s="27" t="str">
        <f t="shared" si="7"/>
        <v>-</v>
      </c>
      <c r="CK6" s="27">
        <f t="shared" si="7"/>
        <v>592.49</v>
      </c>
      <c r="CL6" s="23" t="str">
        <f>IF(CL7="","",IF(CL7="-","【-】","【"&amp;SUBSTITUTE(TEXT(CL7,"#,##0.00"),"-","△")&amp;"】"))</f>
        <v>【588.46】</v>
      </c>
      <c r="CM6" s="27" t="str">
        <f t="shared" ref="CM6:CV6" si="8">IF(CM7="",NA(),CM7)</f>
        <v>-</v>
      </c>
      <c r="CN6" s="27" t="str">
        <f t="shared" si="8"/>
        <v>-</v>
      </c>
      <c r="CO6" s="27" t="str">
        <f t="shared" si="8"/>
        <v>-</v>
      </c>
      <c r="CP6" s="27" t="str">
        <f t="shared" si="8"/>
        <v>-</v>
      </c>
      <c r="CQ6" s="27">
        <f t="shared" si="8"/>
        <v>22.5</v>
      </c>
      <c r="CR6" s="27" t="str">
        <f t="shared" si="8"/>
        <v>-</v>
      </c>
      <c r="CS6" s="27" t="str">
        <f t="shared" si="8"/>
        <v>-</v>
      </c>
      <c r="CT6" s="27" t="str">
        <f t="shared" si="8"/>
        <v>-</v>
      </c>
      <c r="CU6" s="27" t="str">
        <f t="shared" si="8"/>
        <v>-</v>
      </c>
      <c r="CV6" s="27">
        <f t="shared" si="8"/>
        <v>34.04</v>
      </c>
      <c r="CW6" s="23" t="str">
        <f>IF(CW7="","",IF(CW7="-","【-】","【"&amp;SUBSTITUTE(TEXT(CW7,"#,##0.00"),"-","△")&amp;"】"))</f>
        <v>【34.07】</v>
      </c>
      <c r="CX6" s="27" t="str">
        <f t="shared" ref="CX6:DG6" si="9">IF(CX7="",NA(),CX7)</f>
        <v>-</v>
      </c>
      <c r="CY6" s="27" t="str">
        <f t="shared" si="9"/>
        <v>-</v>
      </c>
      <c r="CZ6" s="27" t="str">
        <f t="shared" si="9"/>
        <v>-</v>
      </c>
      <c r="DA6" s="27" t="str">
        <f t="shared" si="9"/>
        <v>-</v>
      </c>
      <c r="DB6" s="27">
        <f t="shared" si="9"/>
        <v>93.48</v>
      </c>
      <c r="DC6" s="27" t="str">
        <f t="shared" si="9"/>
        <v>-</v>
      </c>
      <c r="DD6" s="27" t="str">
        <f t="shared" si="9"/>
        <v>-</v>
      </c>
      <c r="DE6" s="27" t="str">
        <f t="shared" si="9"/>
        <v>-</v>
      </c>
      <c r="DF6" s="27" t="str">
        <f t="shared" si="9"/>
        <v>-</v>
      </c>
      <c r="DG6" s="27">
        <f t="shared" si="9"/>
        <v>90.07</v>
      </c>
      <c r="DH6" s="23" t="str">
        <f>IF(DH7="","",IF(DH7="-","【-】","【"&amp;SUBSTITUTE(TEXT(DH7,"#,##0.00"),"-","△")&amp;"】"))</f>
        <v>【89.95】</v>
      </c>
      <c r="DI6" s="27" t="str">
        <f t="shared" ref="DI6:DR6" si="10">IF(DI7="",NA(),DI7)</f>
        <v>-</v>
      </c>
      <c r="DJ6" s="27" t="str">
        <f t="shared" si="10"/>
        <v>-</v>
      </c>
      <c r="DK6" s="27" t="str">
        <f t="shared" si="10"/>
        <v>-</v>
      </c>
      <c r="DL6" s="27" t="str">
        <f t="shared" si="10"/>
        <v>-</v>
      </c>
      <c r="DM6" s="27">
        <f t="shared" si="10"/>
        <v>4.25</v>
      </c>
      <c r="DN6" s="27" t="str">
        <f t="shared" si="10"/>
        <v>-</v>
      </c>
      <c r="DO6" s="27" t="str">
        <f t="shared" si="10"/>
        <v>-</v>
      </c>
      <c r="DP6" s="27" t="str">
        <f t="shared" si="10"/>
        <v>-</v>
      </c>
      <c r="DQ6" s="27" t="str">
        <f t="shared" si="10"/>
        <v>-</v>
      </c>
      <c r="DR6" s="27">
        <f t="shared" si="10"/>
        <v>36.51</v>
      </c>
      <c r="DS6" s="23" t="str">
        <f>IF(DS7="","",IF(DS7="-","【-】","【"&amp;SUBSTITUTE(TEXT(DS7,"#,##0.00"),"-","△")&amp;"】"))</f>
        <v>【36.31】</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【0.00】</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3">
        <f t="shared" si="12"/>
        <v>0</v>
      </c>
      <c r="EO6" s="23" t="str">
        <f>IF(EO7="","",IF(EO7="-","【-】","【"&amp;SUBSTITUTE(TEXT(EO7,"#,##0.00"),"-","△")&amp;"】"))</f>
        <v>【0.00】</v>
      </c>
    </row>
    <row r="7" spans="1:148" s="13" customFormat="1" x14ac:dyDescent="0.15">
      <c r="A7" s="14"/>
      <c r="B7" s="20">
        <v>2024</v>
      </c>
      <c r="C7" s="20">
        <v>434248</v>
      </c>
      <c r="D7" s="20">
        <v>46</v>
      </c>
      <c r="E7" s="20">
        <v>17</v>
      </c>
      <c r="F7" s="20">
        <v>9</v>
      </c>
      <c r="G7" s="20">
        <v>0</v>
      </c>
      <c r="H7" s="20" t="s">
        <v>96</v>
      </c>
      <c r="I7" s="20" t="s">
        <v>97</v>
      </c>
      <c r="J7" s="20" t="s">
        <v>98</v>
      </c>
      <c r="K7" s="20" t="s">
        <v>22</v>
      </c>
      <c r="L7" s="20" t="s">
        <v>99</v>
      </c>
      <c r="M7" s="20" t="s">
        <v>100</v>
      </c>
      <c r="N7" s="24" t="s">
        <v>101</v>
      </c>
      <c r="O7" s="24">
        <v>53.99</v>
      </c>
      <c r="P7" s="24">
        <v>0.74</v>
      </c>
      <c r="Q7" s="24">
        <v>100</v>
      </c>
      <c r="R7" s="24">
        <v>4840</v>
      </c>
      <c r="S7" s="24">
        <v>6295</v>
      </c>
      <c r="T7" s="24">
        <v>136.94</v>
      </c>
      <c r="U7" s="24">
        <v>45.97</v>
      </c>
      <c r="V7" s="24">
        <v>46</v>
      </c>
      <c r="W7" s="24">
        <v>0.03</v>
      </c>
      <c r="X7" s="24">
        <v>1533.33</v>
      </c>
      <c r="Y7" s="24" t="s">
        <v>101</v>
      </c>
      <c r="Z7" s="24" t="s">
        <v>101</v>
      </c>
      <c r="AA7" s="24" t="s">
        <v>101</v>
      </c>
      <c r="AB7" s="24" t="s">
        <v>101</v>
      </c>
      <c r="AC7" s="24">
        <v>115.35</v>
      </c>
      <c r="AD7" s="24" t="s">
        <v>101</v>
      </c>
      <c r="AE7" s="24" t="s">
        <v>101</v>
      </c>
      <c r="AF7" s="24" t="s">
        <v>101</v>
      </c>
      <c r="AG7" s="24" t="s">
        <v>101</v>
      </c>
      <c r="AH7" s="24">
        <v>108.97</v>
      </c>
      <c r="AI7" s="24">
        <v>108.79</v>
      </c>
      <c r="AJ7" s="24" t="s">
        <v>101</v>
      </c>
      <c r="AK7" s="24" t="s">
        <v>101</v>
      </c>
      <c r="AL7" s="24" t="s">
        <v>101</v>
      </c>
      <c r="AM7" s="24" t="s">
        <v>101</v>
      </c>
      <c r="AN7" s="24">
        <v>0</v>
      </c>
      <c r="AO7" s="24" t="s">
        <v>101</v>
      </c>
      <c r="AP7" s="24" t="s">
        <v>101</v>
      </c>
      <c r="AQ7" s="24" t="s">
        <v>101</v>
      </c>
      <c r="AR7" s="24" t="s">
        <v>101</v>
      </c>
      <c r="AS7" s="24">
        <v>547.89</v>
      </c>
      <c r="AT7" s="24">
        <v>541.72</v>
      </c>
      <c r="AU7" s="24" t="s">
        <v>101</v>
      </c>
      <c r="AV7" s="24" t="s">
        <v>101</v>
      </c>
      <c r="AW7" s="24" t="s">
        <v>101</v>
      </c>
      <c r="AX7" s="24" t="s">
        <v>101</v>
      </c>
      <c r="AY7" s="24">
        <v>40.5</v>
      </c>
      <c r="AZ7" s="24" t="s">
        <v>101</v>
      </c>
      <c r="BA7" s="24" t="s">
        <v>101</v>
      </c>
      <c r="BB7" s="24" t="s">
        <v>101</v>
      </c>
      <c r="BC7" s="24" t="s">
        <v>101</v>
      </c>
      <c r="BD7" s="24">
        <v>76</v>
      </c>
      <c r="BE7" s="24">
        <v>77.16</v>
      </c>
      <c r="BF7" s="24" t="s">
        <v>101</v>
      </c>
      <c r="BG7" s="24" t="s">
        <v>101</v>
      </c>
      <c r="BH7" s="24" t="s">
        <v>101</v>
      </c>
      <c r="BI7" s="24" t="s">
        <v>101</v>
      </c>
      <c r="BJ7" s="24">
        <v>4454.2299999999996</v>
      </c>
      <c r="BK7" s="24" t="s">
        <v>101</v>
      </c>
      <c r="BL7" s="24" t="s">
        <v>101</v>
      </c>
      <c r="BM7" s="24" t="s">
        <v>101</v>
      </c>
      <c r="BN7" s="24" t="s">
        <v>101</v>
      </c>
      <c r="BO7" s="24">
        <v>1260.97</v>
      </c>
      <c r="BP7" s="24">
        <v>1269.43</v>
      </c>
      <c r="BQ7" s="24" t="s">
        <v>101</v>
      </c>
      <c r="BR7" s="24" t="s">
        <v>101</v>
      </c>
      <c r="BS7" s="24" t="s">
        <v>101</v>
      </c>
      <c r="BT7" s="24" t="s">
        <v>101</v>
      </c>
      <c r="BU7" s="24">
        <v>96.51</v>
      </c>
      <c r="BV7" s="24" t="s">
        <v>101</v>
      </c>
      <c r="BW7" s="24" t="s">
        <v>101</v>
      </c>
      <c r="BX7" s="24" t="s">
        <v>101</v>
      </c>
      <c r="BY7" s="24" t="s">
        <v>101</v>
      </c>
      <c r="BZ7" s="24">
        <v>32.020000000000003</v>
      </c>
      <c r="CA7" s="24">
        <v>32.200000000000003</v>
      </c>
      <c r="CB7" s="24" t="s">
        <v>101</v>
      </c>
      <c r="CC7" s="24" t="s">
        <v>101</v>
      </c>
      <c r="CD7" s="24" t="s">
        <v>101</v>
      </c>
      <c r="CE7" s="24" t="s">
        <v>101</v>
      </c>
      <c r="CF7" s="24">
        <v>268.74</v>
      </c>
      <c r="CG7" s="24" t="s">
        <v>101</v>
      </c>
      <c r="CH7" s="24" t="s">
        <v>101</v>
      </c>
      <c r="CI7" s="24" t="s">
        <v>101</v>
      </c>
      <c r="CJ7" s="24" t="s">
        <v>101</v>
      </c>
      <c r="CK7" s="24">
        <v>592.49</v>
      </c>
      <c r="CL7" s="24">
        <v>588.46</v>
      </c>
      <c r="CM7" s="24" t="s">
        <v>101</v>
      </c>
      <c r="CN7" s="24" t="s">
        <v>101</v>
      </c>
      <c r="CO7" s="24" t="s">
        <v>101</v>
      </c>
      <c r="CP7" s="24" t="s">
        <v>101</v>
      </c>
      <c r="CQ7" s="24">
        <v>22.5</v>
      </c>
      <c r="CR7" s="24" t="s">
        <v>101</v>
      </c>
      <c r="CS7" s="24" t="s">
        <v>101</v>
      </c>
      <c r="CT7" s="24" t="s">
        <v>101</v>
      </c>
      <c r="CU7" s="24" t="s">
        <v>101</v>
      </c>
      <c r="CV7" s="24">
        <v>34.04</v>
      </c>
      <c r="CW7" s="24">
        <v>34.07</v>
      </c>
      <c r="CX7" s="24" t="s">
        <v>101</v>
      </c>
      <c r="CY7" s="24" t="s">
        <v>101</v>
      </c>
      <c r="CZ7" s="24" t="s">
        <v>101</v>
      </c>
      <c r="DA7" s="24" t="s">
        <v>101</v>
      </c>
      <c r="DB7" s="24">
        <v>93.48</v>
      </c>
      <c r="DC7" s="24" t="s">
        <v>101</v>
      </c>
      <c r="DD7" s="24" t="s">
        <v>101</v>
      </c>
      <c r="DE7" s="24" t="s">
        <v>101</v>
      </c>
      <c r="DF7" s="24" t="s">
        <v>101</v>
      </c>
      <c r="DG7" s="24">
        <v>90.07</v>
      </c>
      <c r="DH7" s="24">
        <v>89.95</v>
      </c>
      <c r="DI7" s="24" t="s">
        <v>101</v>
      </c>
      <c r="DJ7" s="24" t="s">
        <v>101</v>
      </c>
      <c r="DK7" s="24" t="s">
        <v>101</v>
      </c>
      <c r="DL7" s="24" t="s">
        <v>101</v>
      </c>
      <c r="DM7" s="24">
        <v>4.25</v>
      </c>
      <c r="DN7" s="24" t="s">
        <v>101</v>
      </c>
      <c r="DO7" s="24" t="s">
        <v>101</v>
      </c>
      <c r="DP7" s="24" t="s">
        <v>101</v>
      </c>
      <c r="DQ7" s="24" t="s">
        <v>101</v>
      </c>
      <c r="DR7" s="24">
        <v>36.51</v>
      </c>
      <c r="DS7" s="24">
        <v>36.31</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4819402</cp:lastModifiedBy>
  <dcterms:created xsi:type="dcterms:W3CDTF">2025-12-23T06:28:40Z</dcterms:created>
  <dcterms:modified xsi:type="dcterms:W3CDTF">2026-02-05T09:16:45Z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2026-01-30T11:31:02Z</vt:filetime>
  </property>
</Properties>
</file>