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11 下水道（小規模：法適）\"/>
    </mc:Choice>
  </mc:AlternateContent>
  <xr:revisionPtr revIDLastSave="0" documentId="13_ncr:1_{E87970EA-B0B2-4454-911B-5EF159BA5725}" xr6:coauthVersionLast="47" xr6:coauthVersionMax="47" xr10:uidLastSave="{00000000-0000-0000-0000-000000000000}"/>
  <workbookProtection workbookAlgorithmName="SHA-512" workbookHashValue="ZWPU7Dro9BgVfRq7ISrwhTtqBQtaIagAAD1Yhmc7vGj6Yw+IW2BQrqgw3oX+DY2tMzGH0kghRP3tsRl/16WMvQ==" workbookSaltValue="kY6FWXHPn8Z9WKRSHNjo4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<sst xmlns="http://schemas.openxmlformats.org/spreadsheetml/2006/main" count="297" uniqueCount="115">
  <si>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</si>
  <si>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</si>
  <si>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</si>
  <si>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</si>
  <si>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</si>
  <si>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</si>
  <si>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</si>
  <si>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</si>
  <si>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</si>
  <si>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</si>
  <si>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</si>
  <si>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</si>
  <si>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</si>
  <si>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</si>
  <si>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</si>
  <si>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</si>
  <si>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</si>
  <si>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</si>
  <si>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</si>
  <si>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</si>
  <si>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</si>
  <si>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</si>
  <si>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</si>
  <si>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</si>
  <si>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</si>
  <si>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</si>
  <si>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</si>
  <si>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</si>
  <si>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</si>
  <si>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</si>
  <si>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</si>
  <si>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</si>
  <si>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</si>
  <si>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</si>
  <si>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</si>
  <si>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</si>
  <si>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</si>
  <si>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</si>
  <si>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</si>
  <si>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</si>
  <si>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</si>
  <si>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</si>
  <si>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</si>
  <si>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</si>
  <si>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</si>
  <si>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</si>
  <si>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</si>
  <si>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</si>
  <si>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</si>
  <si>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</si>
  <si>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</si>
  <si>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</si>
  <si>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</si>
  <si>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</si>
  <si>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</si>
  <si>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</si>
  <si>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</si>
  <si>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</si>
  <si>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</si>
  <si>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</si>
  <si>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</si>
  <si>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</si>
  <si>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</si>
  <si>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</si>
  <si>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</si>
  <si>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</si>
  <si>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</si>
  <si>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</si>
  <si>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</si>
  <si>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</si>
  <si>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</si>
  <si>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</si>
  <si>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</si>
  <si>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</si>
  <si>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</si>
  <si>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</si>
  <si>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</si>
  <si>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</si>
  <si>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</si>
  <si>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</si>
  <si>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</si>
  <si>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</si>
  <si>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</si>
  <si>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</si>
  <si>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</si>
  <si>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</si>
  <si>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</si>
  <si>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</si>
  <si>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</si>
  <si>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</si>
  <si>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</si>
  <si>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</si>
  <si>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</si>
  <si>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</si>
  <si>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</si>
  <si>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</si>
  <si>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</si>
  <si>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</si>
  <si>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</si>
  <si>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</si>
  <si>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</si>
  <si>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</si>
  <si>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</si>
  <si>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</si>
  <si>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</si>
  <si>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</si>
  <si>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</si>
  <si>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</si>
  <si>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</si>
  <si>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</si>
  <si>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</si>
  <si>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</si>
  <si>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①有形固定資産減価償却率は、全国平均及び類似団体平均を大きく下回っているが、その要因は固定資産を法適用時の簿価で計上したためである。
　本事業は整備完了が平成17年度であり、管渠設備は耐用年数を迎えるほどの期間が経過していないが、管渠以外の設備について、指標には表れない老朽化が進んでいる。
　今後は、将来の人口減少を踏まえた適正な維持管理に努め、計画的な施設の更新を行う必要がある。</t>
    <rPh sb="2" eb="4">
      <t>ユウケイ</t>
    </rPh>
    <rPh sb="4" eb="6">
      <t>コテイ</t>
    </rPh>
    <rPh sb="6" eb="8">
      <t>シサン</t>
    </rPh>
    <rPh sb="8" eb="10">
      <t>ゲンカ</t>
    </rPh>
    <rPh sb="10" eb="12">
      <t>ショウキャク</t>
    </rPh>
    <rPh sb="12" eb="13">
      <t>リツ</t>
    </rPh>
    <rPh sb="15" eb="17">
      <t>ゼンコク</t>
    </rPh>
    <rPh sb="17" eb="19">
      <t>ヘイキン</t>
    </rPh>
    <rPh sb="19" eb="20">
      <t>オヨ</t>
    </rPh>
    <rPh sb="21" eb="23">
      <t>ルイジ</t>
    </rPh>
    <rPh sb="23" eb="25">
      <t>ダンタイ</t>
    </rPh>
    <rPh sb="25" eb="27">
      <t>ヘイキン</t>
    </rPh>
    <rPh sb="28" eb="29">
      <t>オオ</t>
    </rPh>
    <rPh sb="31" eb="33">
      <t>シタマワ</t>
    </rPh>
    <rPh sb="116" eb="118">
      <t>カンキョ</t>
    </rPh>
    <rPh sb="118" eb="120">
      <t>イガイ</t>
    </rPh>
    <rPh sb="121" eb="123">
      <t>セツビ</t>
    </rPh>
    <rPh sb="148" eb="150">
      <t>コンゴ</t>
    </rPh>
    <rPh sb="175" eb="178">
      <t>ケイカクテキ</t>
    </rPh>
    <rPh sb="185" eb="186">
      <t>オコナ</t>
    </rPh>
    <phoneticPr fontId="4"/>
  </si>
  <si>
    <r>
      <rPr>
        <sz val="10"/>
        <rFont val="ＭＳ ゴシック"/>
        <family val="3"/>
        <charset val="128"/>
      </rPr>
      <t>　令和5年度より地方公営企業法を適用して事業を実施している。
　①経常収支比率（収益で費用を賄えているかの比率）は100％を上回っているが、財源は一般会計からの繰入金に依存している状況である。
　②累積欠損金はない。</t>
    </r>
    <r>
      <rPr>
        <sz val="10"/>
        <color rgb="FFFF0000"/>
        <rFont val="ＭＳ ゴシック"/>
        <family val="3"/>
        <charset val="128"/>
      </rPr>
      <t xml:space="preserve">
</t>
    </r>
    <r>
      <rPr>
        <sz val="10"/>
        <rFont val="ＭＳ ゴシック"/>
        <family val="3"/>
        <charset val="128"/>
      </rPr>
      <t>　③流動比率（短期的な債務に対する支払能力）は、100％を上回っている。ただ、同一会計である農業集落排水事業及び個別排水処理事業との会計全体では100%を下回っているため、引き続き歳出の削減等の改善に努める必要がある。
　⑤経費回収率（経費を使用料で賄えているかの指標）は、100％を下回って推移しており、汚水処理に係る経費を使用料収入で回収できていないため、収入の確保及び経費の抑制に努める必要がある。</t>
    </r>
    <r>
      <rPr>
        <sz val="10"/>
        <color rgb="FFFF0000"/>
        <rFont val="ＭＳ ゴシック"/>
        <family val="3"/>
        <charset val="128"/>
      </rPr>
      <t xml:space="preserve">
</t>
    </r>
    <r>
      <rPr>
        <sz val="10"/>
        <rFont val="ＭＳ ゴシック"/>
        <family val="3"/>
        <charset val="128"/>
      </rPr>
      <t>　⑥汚水処理原価（汚水処理に要した費用）は、類似団体平均値を下回っているが、今後は物価上昇及び人口減少に伴う使用水量の減少で汚水処理原価の上昇が懸念される。
　⑦施設利用率（1日に対応可能な処理能力に対する1日平均処理水量の割合）は、全国平均及び類似団体平均値を下回った。将来の人口減少によって処理能力の更なる余剰が発生することが見込まれるため、それを踏まえた適正な規模を模索していく必要がある。
　⑧水洗化率（汚水処理している人口の割合）は、全国平均及び類似団体平均値を上回っているものの、処理区域内の人口減少に左右されている。水洗化率の値は今後も伸びると見込まれるが、その場合の主な要因は、人口減少の進行による母数の減少と考えられる。</t>
    </r>
    <rPh sb="1" eb="3">
      <t>レイワ</t>
    </rPh>
    <rPh sb="4" eb="6">
      <t>ネンド</t>
    </rPh>
    <rPh sb="8" eb="10">
      <t>チホウ</t>
    </rPh>
    <rPh sb="10" eb="12">
      <t>コウエイ</t>
    </rPh>
    <rPh sb="12" eb="14">
      <t>キギョウ</t>
    </rPh>
    <rPh sb="14" eb="15">
      <t>ホウ</t>
    </rPh>
    <rPh sb="16" eb="18">
      <t>テキヨウ</t>
    </rPh>
    <rPh sb="20" eb="22">
      <t>ジギョウ</t>
    </rPh>
    <rPh sb="23" eb="25">
      <t>ジッシ</t>
    </rPh>
    <rPh sb="62" eb="64">
      <t>ウワマワ</t>
    </rPh>
    <rPh sb="90" eb="92">
      <t>ジョウキョウ</t>
    </rPh>
    <rPh sb="138" eb="139">
      <t>ウエ</t>
    </rPh>
    <rPh sb="148" eb="150">
      <t>ドウイツ</t>
    </rPh>
    <rPh sb="150" eb="152">
      <t>カイケイ</t>
    </rPh>
    <rPh sb="155" eb="157">
      <t>ノウギョウ</t>
    </rPh>
    <rPh sb="157" eb="159">
      <t>シュウラク</t>
    </rPh>
    <rPh sb="159" eb="161">
      <t>ハイスイ</t>
    </rPh>
    <rPh sb="161" eb="163">
      <t>ジギョウ</t>
    </rPh>
    <rPh sb="163" eb="164">
      <t>オヨ</t>
    </rPh>
    <rPh sb="165" eb="167">
      <t>コベツ</t>
    </rPh>
    <rPh sb="167" eb="169">
      <t>ハイスイ</t>
    </rPh>
    <rPh sb="169" eb="171">
      <t>ショリ</t>
    </rPh>
    <rPh sb="171" eb="173">
      <t>ジギョウ</t>
    </rPh>
    <rPh sb="175" eb="177">
      <t>カイケイ</t>
    </rPh>
    <rPh sb="177" eb="179">
      <t>ゼンタイ</t>
    </rPh>
    <rPh sb="186" eb="188">
      <t>シタマワ</t>
    </rPh>
    <rPh sb="195" eb="196">
      <t>ヒ</t>
    </rPh>
    <rPh sb="197" eb="198">
      <t>ツヅ</t>
    </rPh>
    <rPh sb="199" eb="201">
      <t>サイシュツ</t>
    </rPh>
    <rPh sb="202" eb="204">
      <t>サクゲン</t>
    </rPh>
    <rPh sb="204" eb="205">
      <t>ナド</t>
    </rPh>
    <rPh sb="206" eb="208">
      <t>カイゼン</t>
    </rPh>
    <rPh sb="209" eb="210">
      <t>ツト</t>
    </rPh>
    <rPh sb="212" eb="214">
      <t>ヒツヨウ</t>
    </rPh>
    <rPh sb="353" eb="357">
      <t>ブッカジョウショウ</t>
    </rPh>
    <rPh sb="357" eb="358">
      <t>オヨ</t>
    </rPh>
    <rPh sb="361" eb="363">
      <t>ゲンショウ</t>
    </rPh>
    <rPh sb="429" eb="431">
      <t>ゼンコク</t>
    </rPh>
    <rPh sb="431" eb="433">
      <t>ヘイキン</t>
    </rPh>
    <rPh sb="433" eb="434">
      <t>オヨ</t>
    </rPh>
    <rPh sb="443" eb="444">
      <t>シタ</t>
    </rPh>
    <rPh sb="459" eb="461">
      <t>ショリ</t>
    </rPh>
    <rPh sb="461" eb="463">
      <t>ノウリョク</t>
    </rPh>
    <rPh sb="464" eb="465">
      <t>サラ</t>
    </rPh>
    <rPh sb="467" eb="469">
      <t>ヨジョウ</t>
    </rPh>
    <rPh sb="470" eb="472">
      <t>ハッセイ</t>
    </rPh>
    <rPh sb="477" eb="479">
      <t>ミコ</t>
    </rPh>
    <rPh sb="548" eb="550">
      <t>ウワマワ</t>
    </rPh>
    <rPh sb="564" eb="566">
      <t>ジンコウ</t>
    </rPh>
    <rPh sb="577" eb="580">
      <t>スイセンカ</t>
    </rPh>
    <rPh sb="580" eb="581">
      <t>リツ</t>
    </rPh>
    <rPh sb="582" eb="583">
      <t>アタイ</t>
    </rPh>
    <rPh sb="584" eb="586">
      <t>コンゴ</t>
    </rPh>
    <rPh sb="587" eb="588">
      <t>ノ</t>
    </rPh>
    <rPh sb="591" eb="593">
      <t>ミコ</t>
    </rPh>
    <rPh sb="600" eb="602">
      <t>バアイ</t>
    </rPh>
    <rPh sb="603" eb="604">
      <t>オモ</t>
    </rPh>
    <rPh sb="605" eb="607">
      <t>ヨウイン</t>
    </rPh>
    <rPh sb="609" eb="611">
      <t>ジンコウ</t>
    </rPh>
    <rPh sb="611" eb="613">
      <t>ゲンショウ</t>
    </rPh>
    <rPh sb="614" eb="616">
      <t>シンコウ</t>
    </rPh>
    <rPh sb="619" eb="621">
      <t>ボスウ</t>
    </rPh>
    <rPh sb="622" eb="624">
      <t>ゲンショウ</t>
    </rPh>
    <rPh sb="625" eb="626">
      <t>カンガ</t>
    </rPh>
    <phoneticPr fontId="4"/>
  </si>
  <si>
    <t>　令和5年度に地方公営企業法の適用を行い、経営の見える化を図ったところである。
　本事業は平成17年度に整備が完了しているため、管渠設備については当面大規模な修繕や更新は見込んでいないが、機械設備等は法定耐用年数を超過したものがあり、必要に応じて更新を実施している。
　今後、人口減少に伴う使用料収入の減少や施設の老朽化による経費の増加が一層進むと考えられるため、更なる歳出抑制及び料金の改定も含めた経営の健全化に努める必要がある。</t>
    <rPh sb="1" eb="3">
      <t>レイワ</t>
    </rPh>
    <rPh sb="4" eb="6">
      <t>ネンド</t>
    </rPh>
    <rPh sb="18" eb="19">
      <t>オコナ</t>
    </rPh>
    <rPh sb="64" eb="68">
      <t>カンキョセツビ</t>
    </rPh>
    <rPh sb="94" eb="98">
      <t>キカイセツビ</t>
    </rPh>
    <rPh sb="98" eb="99">
      <t>ナド</t>
    </rPh>
    <rPh sb="100" eb="106">
      <t>ホウテイタイヨウネンスウ</t>
    </rPh>
    <rPh sb="107" eb="109">
      <t>チョウカ</t>
    </rPh>
    <rPh sb="117" eb="119">
      <t>ヒツヨウ</t>
    </rPh>
    <rPh sb="120" eb="121">
      <t>オウ</t>
    </rPh>
    <rPh sb="123" eb="125">
      <t>コウシン</t>
    </rPh>
    <rPh sb="126" eb="128">
      <t>ジッシ</t>
    </rPh>
    <rPh sb="182" eb="183">
      <t>サラ</t>
    </rPh>
    <rPh sb="187" eb="189">
      <t>ヨクセイ</t>
    </rPh>
    <rPh sb="189" eb="190">
      <t>オヨ</t>
    </rPh>
    <rPh sb="191" eb="193">
      <t>リョウキン</t>
    </rPh>
    <rPh sb="194" eb="196">
      <t>カイテイ</t>
    </rPh>
    <rPh sb="197" eb="198">
      <t>フク</t>
    </rPh>
    <rPh sb="200" eb="202">
      <t>ケイエイ</t>
    </rPh>
    <rPh sb="203" eb="206">
      <t>ケンゼンカ</t>
    </rPh>
    <rPh sb="207" eb="20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</si>
</sst>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5F-4690-A80A-C53C67B453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55F-4690-A80A-C53C67B453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30.43</c:v>
                </c:pt>
                <c:pt idx="4">
                  <c:v>19.57</c:v>
                </c:pt>
              </c:numCache>
            </c:numRef>
          </c:val>
          <c:extLst>
            <c:ext xmlns:c16="http://schemas.microsoft.com/office/drawing/2014/chart" uri="{C3380CC4-5D6E-409C-BE32-E72D297353CC}">
              <c16:uniqueId val="{00000000-C382-4A7D-92D4-4A2554DCCA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32.979999999999997</c:v>
                </c:pt>
                <c:pt idx="4">
                  <c:v>34.04</c:v>
                </c:pt>
              </c:numCache>
            </c:numRef>
          </c:val>
          <c:smooth val="0"/>
          <c:extLst>
            <c:ext xmlns:c16="http://schemas.microsoft.com/office/drawing/2014/chart" uri="{C3380CC4-5D6E-409C-BE32-E72D297353CC}">
              <c16:uniqueId val="{00000001-C382-4A7D-92D4-4A2554DCCA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93.1</c:v>
                </c:pt>
                <c:pt idx="4">
                  <c:v>94.64</c:v>
                </c:pt>
              </c:numCache>
            </c:numRef>
          </c:val>
          <c:extLst>
            <c:ext xmlns:c16="http://schemas.microsoft.com/office/drawing/2014/chart" uri="{C3380CC4-5D6E-409C-BE32-E72D297353CC}">
              <c16:uniqueId val="{00000000-ACDE-4F7E-AFE7-8EAF7F1428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89.95</c:v>
                </c:pt>
                <c:pt idx="4">
                  <c:v>90.07</c:v>
                </c:pt>
              </c:numCache>
            </c:numRef>
          </c:val>
          <c:smooth val="0"/>
          <c:extLst>
            <c:ext xmlns:c16="http://schemas.microsoft.com/office/drawing/2014/chart" uri="{C3380CC4-5D6E-409C-BE32-E72D297353CC}">
              <c16:uniqueId val="{00000001-ACDE-4F7E-AFE7-8EAF7F1428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118.98</c:v>
                </c:pt>
                <c:pt idx="4">
                  <c:v>137.93</c:v>
                </c:pt>
              </c:numCache>
            </c:numRef>
          </c:val>
          <c:extLst>
            <c:ext xmlns:c16="http://schemas.microsoft.com/office/drawing/2014/chart" uri="{C3380CC4-5D6E-409C-BE32-E72D297353CC}">
              <c16:uniqueId val="{00000000-8D0E-46EE-87B8-782F6A73C0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109.38</c:v>
                </c:pt>
                <c:pt idx="4">
                  <c:v>108.97</c:v>
                </c:pt>
              </c:numCache>
            </c:numRef>
          </c:val>
          <c:smooth val="0"/>
          <c:extLst>
            <c:ext xmlns:c16="http://schemas.microsoft.com/office/drawing/2014/chart" uri="{C3380CC4-5D6E-409C-BE32-E72D297353CC}">
              <c16:uniqueId val="{00000001-8D0E-46EE-87B8-782F6A73C0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6.27</c:v>
                </c:pt>
                <c:pt idx="4">
                  <c:v>12.3</c:v>
                </c:pt>
              </c:numCache>
            </c:numRef>
          </c:val>
          <c:extLst>
            <c:ext xmlns:c16="http://schemas.microsoft.com/office/drawing/2014/chart" uri="{C3380CC4-5D6E-409C-BE32-E72D297353CC}">
              <c16:uniqueId val="{00000000-00EF-4847-AFD5-E281017B50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36.090000000000003</c:v>
                </c:pt>
                <c:pt idx="4">
                  <c:v>36.51</c:v>
                </c:pt>
              </c:numCache>
            </c:numRef>
          </c:val>
          <c:smooth val="0"/>
          <c:extLst>
            <c:ext xmlns:c16="http://schemas.microsoft.com/office/drawing/2014/chart" uri="{C3380CC4-5D6E-409C-BE32-E72D297353CC}">
              <c16:uniqueId val="{00000001-00EF-4847-AFD5-E281017B50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24E-44DF-8812-D85762B4FF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524E-44DF-8812-D85762B4FF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E6-4BCA-8A0C-8CE7A2A323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641.13</c:v>
                </c:pt>
                <c:pt idx="4">
                  <c:v>547.89</c:v>
                </c:pt>
              </c:numCache>
            </c:numRef>
          </c:val>
          <c:smooth val="0"/>
          <c:extLst>
            <c:ext xmlns:c16="http://schemas.microsoft.com/office/drawing/2014/chart" uri="{C3380CC4-5D6E-409C-BE32-E72D297353CC}">
              <c16:uniqueId val="{00000001-4DE6-4BCA-8A0C-8CE7A2A323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116.15</c:v>
                </c:pt>
                <c:pt idx="4">
                  <c:v>239.33</c:v>
                </c:pt>
              </c:numCache>
            </c:numRef>
          </c:val>
          <c:extLst>
            <c:ext xmlns:c16="http://schemas.microsoft.com/office/drawing/2014/chart" uri="{C3380CC4-5D6E-409C-BE32-E72D297353CC}">
              <c16:uniqueId val="{00000000-2C27-416F-BC3A-1F45DE2077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90.92</c:v>
                </c:pt>
                <c:pt idx="4">
                  <c:v>76</c:v>
                </c:pt>
              </c:numCache>
            </c:numRef>
          </c:val>
          <c:smooth val="0"/>
          <c:extLst>
            <c:ext xmlns:c16="http://schemas.microsoft.com/office/drawing/2014/chart" uri="{C3380CC4-5D6E-409C-BE32-E72D297353CC}">
              <c16:uniqueId val="{00000001-2C27-416F-BC3A-1F45DE2077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B25-4FCB-ADF8-F6A661743E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1312.67</c:v>
                </c:pt>
                <c:pt idx="4">
                  <c:v>1260.97</c:v>
                </c:pt>
              </c:numCache>
            </c:numRef>
          </c:val>
          <c:smooth val="0"/>
          <c:extLst>
            <c:ext xmlns:c16="http://schemas.microsoft.com/office/drawing/2014/chart" uri="{C3380CC4-5D6E-409C-BE32-E72D297353CC}">
              <c16:uniqueId val="{00000001-3B25-4FCB-ADF8-F6A661743E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100</c:v>
                </c:pt>
                <c:pt idx="4">
                  <c:v>61.71</c:v>
                </c:pt>
              </c:numCache>
            </c:numRef>
          </c:val>
          <c:extLst>
            <c:ext xmlns:c16="http://schemas.microsoft.com/office/drawing/2014/chart" uri="{C3380CC4-5D6E-409C-BE32-E72D297353CC}">
              <c16:uniqueId val="{00000000-8FF6-4938-AFA4-21570AE370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34.44</c:v>
                </c:pt>
                <c:pt idx="4">
                  <c:v>32.020000000000003</c:v>
                </c:pt>
              </c:numCache>
            </c:numRef>
          </c:val>
          <c:smooth val="0"/>
          <c:extLst>
            <c:ext xmlns:c16="http://schemas.microsoft.com/office/drawing/2014/chart" uri="{C3380CC4-5D6E-409C-BE32-E72D297353CC}">
              <c16:uniqueId val="{00000001-8FF6-4938-AFA4-21570AE370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185.37</c:v>
                </c:pt>
                <c:pt idx="4">
                  <c:v>252.26</c:v>
                </c:pt>
              </c:numCache>
            </c:numRef>
          </c:val>
          <c:extLst>
            <c:ext xmlns:c16="http://schemas.microsoft.com/office/drawing/2014/chart" uri="{C3380CC4-5D6E-409C-BE32-E72D297353CC}">
              <c16:uniqueId val="{00000000-7F1B-48A5-8271-D9EFD0A711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541.80999999999995</c:v>
                </c:pt>
                <c:pt idx="4">
                  <c:v>592.49</c:v>
                </c:pt>
              </c:numCache>
            </c:numRef>
          </c:val>
          <c:smooth val="0"/>
          <c:extLst>
            <c:ext xmlns:c16="http://schemas.microsoft.com/office/drawing/2014/chart" uri="{C3380CC4-5D6E-409C-BE32-E72D297353CC}">
              <c16:uniqueId val="{00000001-7F1B-48A5-8271-D9EFD0A711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山鹿市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71" t="str">
        <f>データ!$M$6</f>
        <v>非設置</v>
      </c>
      <c r="AE8" s="71"/>
      <c r="AF8" s="71"/>
      <c r="AG8" s="71"/>
      <c r="AH8" s="71"/>
      <c r="AI8" s="71"/>
      <c r="AJ8" s="71"/>
      <c r="AK8" s="3"/>
      <c r="AL8" s="50">
        <f>データ!S6</f>
        <v>48002</v>
      </c>
      <c r="AM8" s="50"/>
      <c r="AN8" s="50"/>
      <c r="AO8" s="50"/>
      <c r="AP8" s="50"/>
      <c r="AQ8" s="50"/>
      <c r="AR8" s="50"/>
      <c r="AS8" s="50"/>
      <c r="AT8" s="51">
        <f>データ!T6</f>
        <v>299.69</v>
      </c>
      <c r="AU8" s="51"/>
      <c r="AV8" s="51"/>
      <c r="AW8" s="51"/>
      <c r="AX8" s="51"/>
      <c r="AY8" s="51"/>
      <c r="AZ8" s="51"/>
      <c r="BA8" s="51"/>
      <c r="BB8" s="51">
        <f>データ!U6</f>
        <v>160.16999999999999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51.37</v>
      </c>
      <c r="J10" s="51"/>
      <c r="K10" s="51"/>
      <c r="L10" s="51"/>
      <c r="M10" s="51"/>
      <c r="N10" s="51"/>
      <c r="O10" s="51"/>
      <c r="P10" s="51">
        <f>データ!P6</f>
        <v>0.12</v>
      </c>
      <c r="Q10" s="51"/>
      <c r="R10" s="51"/>
      <c r="S10" s="51"/>
      <c r="T10" s="51"/>
      <c r="U10" s="51"/>
      <c r="V10" s="51"/>
      <c r="W10" s="51">
        <f>データ!Q6</f>
        <v>89.45</v>
      </c>
      <c r="X10" s="51"/>
      <c r="Y10" s="51"/>
      <c r="Z10" s="51"/>
      <c r="AA10" s="51"/>
      <c r="AB10" s="51"/>
      <c r="AC10" s="51"/>
      <c r="AD10" s="50">
        <f>データ!R6</f>
        <v>3560</v>
      </c>
      <c r="AE10" s="50"/>
      <c r="AF10" s="50"/>
      <c r="AG10" s="50"/>
      <c r="AH10" s="50"/>
      <c r="AI10" s="50"/>
      <c r="AJ10" s="50"/>
      <c r="AK10" s="2"/>
      <c r="AL10" s="50">
        <f>データ!V6</f>
        <v>56</v>
      </c>
      <c r="AM10" s="50"/>
      <c r="AN10" s="50"/>
      <c r="AO10" s="50"/>
      <c r="AP10" s="50"/>
      <c r="AQ10" s="50"/>
      <c r="AR10" s="50"/>
      <c r="AS10" s="50"/>
      <c r="AT10" s="51">
        <f>データ!W6</f>
        <v>0.05</v>
      </c>
      <c r="AU10" s="51"/>
      <c r="AV10" s="51"/>
      <c r="AW10" s="51"/>
      <c r="AX10" s="51"/>
      <c r="AY10" s="51"/>
      <c r="AZ10" s="51"/>
      <c r="BA10" s="51"/>
      <c r="BB10" s="51">
        <f>データ!X6</f>
        <v>1120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Kb5Du7NtnalZHQtluiQ49dYxhXbaiSLNN7nJS9fOQ0dcGTLkHE5ZTrEyW2I8xJ1uX2lGeyNUA1AbHi76MFEsAg==" saltValue="Lf8DT1S2ROucENY0OiBZ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432083</v>
      </c>
      <c r="D6" s="19">
        <f t="shared" si="3"/>
        <v>46</v>
      </c>
      <c r="E6" s="19">
        <f t="shared" si="3"/>
        <v>17</v>
      </c>
      <c r="F6" s="19">
        <f t="shared" si="3"/>
        <v>9</v>
      </c>
      <c r="G6" s="19">
        <f t="shared" si="3"/>
        <v>0</v>
      </c>
      <c r="H6" s="19" t="str">
        <f t="shared" si="3"/>
        <v>熊本県　山鹿市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51.37</v>
      </c>
      <c r="P6" s="20">
        <f t="shared" si="3"/>
        <v>0.12</v>
      </c>
      <c r="Q6" s="20">
        <f t="shared" si="3"/>
        <v>89.45</v>
      </c>
      <c r="R6" s="20">
        <f t="shared" si="3"/>
        <v>3560</v>
      </c>
      <c r="S6" s="20">
        <f t="shared" si="3"/>
        <v>48002</v>
      </c>
      <c r="T6" s="20">
        <f t="shared" si="3"/>
        <v>299.69</v>
      </c>
      <c r="U6" s="20">
        <f t="shared" si="3"/>
        <v>160.16999999999999</v>
      </c>
      <c r="V6" s="20">
        <f t="shared" si="3"/>
        <v>56</v>
      </c>
      <c r="W6" s="20">
        <f t="shared" si="3"/>
        <v>0.05</v>
      </c>
      <c r="X6" s="20">
        <f t="shared" si="3"/>
        <v>1120</v>
      </c>
      <c r="Y6" s="21" t="str">
        <f>IF(Y7="",NA(),Y7)</f>
        <v>-</v>
      </c>
      <c r="Z6" s="21" t="str">
        <f t="shared" ref="Z6:AH6" si="4">IF(Z7="",NA(),Z7)</f>
        <v>-</v>
      </c>
      <c r="AA6" s="21" t="str">
        <f t="shared" si="4"/>
        <v>-</v>
      </c>
      <c r="AB6" s="21">
        <f t="shared" si="4"/>
        <v>118.98</v>
      </c>
      <c r="AC6" s="21">
        <f t="shared" si="4"/>
        <v>137.93</v>
      </c>
      <c r="AD6" s="21" t="str">
        <f t="shared" si="4"/>
        <v>-</v>
      </c>
      <c r="AE6" s="21" t="str">
        <f t="shared" si="4"/>
        <v>-</v>
      </c>
      <c r="AF6" s="21" t="str">
        <f t="shared" si="4"/>
        <v>-</v>
      </c>
      <c r="AG6" s="21">
        <f t="shared" si="4"/>
        <v>109.38</v>
      </c>
      <c r="AH6" s="21">
        <f t="shared" si="4"/>
        <v>108.97</v>
      </c>
      <c r="AI6" s="20" t="str">
        <f>IF(AI7="","",IF(AI7="-","【-】","【"&amp;SUBSTITUTE(TEXT(AI7,"#,##0.00"),"-","△")&amp;"】"))</f>
        <v>【108.79】</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641.13</v>
      </c>
      <c r="AS6" s="21">
        <f t="shared" si="5"/>
        <v>547.89</v>
      </c>
      <c r="AT6" s="20" t="str">
        <f>IF(AT7="","",IF(AT7="-","【-】","【"&amp;SUBSTITUTE(TEXT(AT7,"#,##0.00"),"-","△")&amp;"】"))</f>
        <v>【541.72】</v>
      </c>
      <c r="AU6" s="21" t="str">
        <f>IF(AU7="",NA(),AU7)</f>
        <v>-</v>
      </c>
      <c r="AV6" s="21" t="str">
        <f t="shared" ref="AV6:BD6" si="6">IF(AV7="",NA(),AV7)</f>
        <v>-</v>
      </c>
      <c r="AW6" s="21" t="str">
        <f t="shared" si="6"/>
        <v>-</v>
      </c>
      <c r="AX6" s="21">
        <f t="shared" si="6"/>
        <v>116.15</v>
      </c>
      <c r="AY6" s="21">
        <f t="shared" si="6"/>
        <v>239.33</v>
      </c>
      <c r="AZ6" s="21" t="str">
        <f t="shared" si="6"/>
        <v>-</v>
      </c>
      <c r="BA6" s="21" t="str">
        <f t="shared" si="6"/>
        <v>-</v>
      </c>
      <c r="BB6" s="21" t="str">
        <f t="shared" si="6"/>
        <v>-</v>
      </c>
      <c r="BC6" s="21">
        <f t="shared" si="6"/>
        <v>90.92</v>
      </c>
      <c r="BD6" s="21">
        <f t="shared" si="6"/>
        <v>76</v>
      </c>
      <c r="BE6" s="20" t="str">
        <f>IF(BE7="","",IF(BE7="-","【-】","【"&amp;SUBSTITUTE(TEXT(BE7,"#,##0.00"),"-","△")&amp;"】"))</f>
        <v>【77.16】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1312.67</v>
      </c>
      <c r="BO6" s="21">
        <f t="shared" si="7"/>
        <v>1260.97</v>
      </c>
      <c r="BP6" s="20" t="str">
        <f>IF(BP7="","",IF(BP7="-","【-】","【"&amp;SUBSTITUTE(TEXT(BP7,"#,##0.00"),"-","△")&amp;"】"))</f>
        <v>【1,269.43】</v>
      </c>
      <c r="BQ6" s="21" t="str">
        <f>IF(BQ7="",NA(),BQ7)</f>
        <v>-</v>
      </c>
      <c r="BR6" s="21" t="str">
        <f t="shared" ref="BR6:BZ6" si="8">IF(BR7="",NA(),BR7)</f>
        <v>-</v>
      </c>
      <c r="BS6" s="21" t="str">
        <f t="shared" si="8"/>
        <v>-</v>
      </c>
      <c r="BT6" s="21">
        <f t="shared" si="8"/>
        <v>100</v>
      </c>
      <c r="BU6" s="21">
        <f t="shared" si="8"/>
        <v>61.71</v>
      </c>
      <c r="BV6" s="21" t="str">
        <f t="shared" si="8"/>
        <v>-</v>
      </c>
      <c r="BW6" s="21" t="str">
        <f t="shared" si="8"/>
        <v>-</v>
      </c>
      <c r="BX6" s="21" t="str">
        <f t="shared" si="8"/>
        <v>-</v>
      </c>
      <c r="BY6" s="21">
        <f t="shared" si="8"/>
        <v>34.44</v>
      </c>
      <c r="BZ6" s="21">
        <f t="shared" si="8"/>
        <v>32.020000000000003</v>
      </c>
      <c r="CA6" s="20" t="str">
        <f>IF(CA7="","",IF(CA7="-","【-】","【"&amp;SUBSTITUTE(TEXT(CA7,"#,##0.00"),"-","△")&amp;"】"))</f>
        <v>【32.20】</v>
      </c>
      <c r="CB6" s="21" t="str">
        <f>IF(CB7="",NA(),CB7)</f>
        <v>-</v>
      </c>
      <c r="CC6" s="21" t="str">
        <f t="shared" ref="CC6:CK6" si="9">IF(CC7="",NA(),CC7)</f>
        <v>-</v>
      </c>
      <c r="CD6" s="21" t="str">
        <f t="shared" si="9"/>
        <v>-</v>
      </c>
      <c r="CE6" s="21">
        <f t="shared" si="9"/>
        <v>185.37</v>
      </c>
      <c r="CF6" s="21">
        <f t="shared" si="9"/>
        <v>252.26</v>
      </c>
      <c r="CG6" s="21" t="str">
        <f t="shared" si="9"/>
        <v>-</v>
      </c>
      <c r="CH6" s="21" t="str">
        <f t="shared" si="9"/>
        <v>-</v>
      </c>
      <c r="CI6" s="21" t="str">
        <f t="shared" si="9"/>
        <v>-</v>
      </c>
      <c r="CJ6" s="21">
        <f t="shared" si="9"/>
        <v>541.80999999999995</v>
      </c>
      <c r="CK6" s="21">
        <f t="shared" si="9"/>
        <v>592.49</v>
      </c>
      <c r="CL6" s="20" t="str">
        <f>IF(CL7="","",IF(CL7="-","【-】","【"&amp;SUBSTITUTE(TEXT(CL7,"#,##0.00"),"-","△")&amp;"】"))</f>
        <v>【588.46】</v>
      </c>
      <c r="CM6" s="21" t="str">
        <f>IF(CM7="",NA(),CM7)</f>
        <v>-</v>
      </c>
      <c r="CN6" s="21" t="str">
        <f t="shared" ref="CN6:CV6" si="10">IF(CN7="",NA(),CN7)</f>
        <v>-</v>
      </c>
      <c r="CO6" s="21" t="str">
        <f t="shared" si="10"/>
        <v>-</v>
      </c>
      <c r="CP6" s="21">
        <f t="shared" si="10"/>
        <v>30.43</v>
      </c>
      <c r="CQ6" s="21">
        <f t="shared" si="10"/>
        <v>19.57</v>
      </c>
      <c r="CR6" s="21" t="str">
        <f t="shared" si="10"/>
        <v>-</v>
      </c>
      <c r="CS6" s="21" t="str">
        <f t="shared" si="10"/>
        <v>-</v>
      </c>
      <c r="CT6" s="21" t="str">
        <f t="shared" si="10"/>
        <v>-</v>
      </c>
      <c r="CU6" s="21">
        <f t="shared" si="10"/>
        <v>32.979999999999997</v>
      </c>
      <c r="CV6" s="21">
        <f t="shared" si="10"/>
        <v>34.04</v>
      </c>
      <c r="CW6" s="20" t="str">
        <f>IF(CW7="","",IF(CW7="-","【-】","【"&amp;SUBSTITUTE(TEXT(CW7,"#,##0.00"),"-","△")&amp;"】"))</f>
        <v>【34.07】</v>
      </c>
      <c r="CX6" s="21" t="str">
        <f>IF(CX7="",NA(),CX7)</f>
        <v>-</v>
      </c>
      <c r="CY6" s="21" t="str">
        <f t="shared" ref="CY6:DG6" si="11">IF(CY7="",NA(),CY7)</f>
        <v>-</v>
      </c>
      <c r="CZ6" s="21" t="str">
        <f t="shared" si="11"/>
        <v>-</v>
      </c>
      <c r="DA6" s="21">
        <f t="shared" si="11"/>
        <v>93.1</v>
      </c>
      <c r="DB6" s="21">
        <f t="shared" si="11"/>
        <v>94.64</v>
      </c>
      <c r="DC6" s="21" t="str">
        <f t="shared" si="11"/>
        <v>-</v>
      </c>
      <c r="DD6" s="21" t="str">
        <f t="shared" si="11"/>
        <v>-</v>
      </c>
      <c r="DE6" s="21" t="str">
        <f t="shared" si="11"/>
        <v>-</v>
      </c>
      <c r="DF6" s="21">
        <f t="shared" si="11"/>
        <v>89.95</v>
      </c>
      <c r="DG6" s="21">
        <f t="shared" si="11"/>
        <v>90.07</v>
      </c>
      <c r="DH6" s="20" t="str">
        <f>IF(DH7="","",IF(DH7="-","【-】","【"&amp;SUBSTITUTE(TEXT(DH7,"#,##0.00"),"-","△")&amp;"】"))</f>
        <v>【89.95】</v>
      </c>
      <c r="DI6" s="21" t="str">
        <f>IF(DI7="",NA(),DI7)</f>
        <v>-</v>
      </c>
      <c r="DJ6" s="21" t="str">
        <f t="shared" ref="DJ6:DR6" si="12">IF(DJ7="",NA(),DJ7)</f>
        <v>-</v>
      </c>
      <c r="DK6" s="21" t="str">
        <f t="shared" si="12"/>
        <v>-</v>
      </c>
      <c r="DL6" s="21">
        <f t="shared" si="12"/>
        <v>6.27</v>
      </c>
      <c r="DM6" s="21">
        <f t="shared" si="12"/>
        <v>12.3</v>
      </c>
      <c r="DN6" s="21" t="str">
        <f t="shared" si="12"/>
        <v>-</v>
      </c>
      <c r="DO6" s="21" t="str">
        <f t="shared" si="12"/>
        <v>-</v>
      </c>
      <c r="DP6" s="21" t="str">
        <f t="shared" si="12"/>
        <v>-</v>
      </c>
      <c r="DQ6" s="21">
        <f t="shared" si="12"/>
        <v>36.090000000000003</v>
      </c>
      <c r="DR6" s="21">
        <f t="shared" si="12"/>
        <v>36.51</v>
      </c>
      <c r="DS6" s="20" t="str">
        <f>IF(DS7="","",IF(DS7="-","【-】","【"&amp;SUBSTITUTE(TEXT(DS7,"#,##0.00"),"-","△")&amp;"】"))</f>
        <v>【36.31】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432083</v>
      </c>
      <c r="D7" s="23">
        <v>46</v>
      </c>
      <c r="E7" s="23">
        <v>17</v>
      </c>
      <c r="F7" s="23">
        <v>9</v>
      </c>
      <c r="G7" s="23">
        <v>0</v>
      </c>
      <c r="H7" s="23" t="s">
        <v>96</v>
      </c>
      <c r="I7" s="23" t="s">
        <v>97</v>
      </c>
      <c r="J7" s="23" t="s">
        <v>98</v>
      </c>
      <c r="K7" s="23" t="s">
        <v>99</v>
      </c>
      <c r="L7" s="23" t="s">
        <v>100</v>
      </c>
      <c r="M7" s="23" t="s">
        <v>101</v>
      </c>
      <c r="N7" s="24" t="s">
        <v>102</v>
      </c>
      <c r="O7" s="24">
        <v>51.37</v>
      </c>
      <c r="P7" s="24">
        <v>0.12</v>
      </c>
      <c r="Q7" s="24">
        <v>89.45</v>
      </c>
      <c r="R7" s="24">
        <v>3560</v>
      </c>
      <c r="S7" s="24">
        <v>48002</v>
      </c>
      <c r="T7" s="24">
        <v>299.69</v>
      </c>
      <c r="U7" s="24">
        <v>160.16999999999999</v>
      </c>
      <c r="V7" s="24">
        <v>56</v>
      </c>
      <c r="W7" s="24">
        <v>0.05</v>
      </c>
      <c r="X7" s="24">
        <v>1120</v>
      </c>
      <c r="Y7" s="24" t="s">
        <v>102</v>
      </c>
      <c r="Z7" s="24" t="s">
        <v>102</v>
      </c>
      <c r="AA7" s="24" t="s">
        <v>102</v>
      </c>
      <c r="AB7" s="24">
        <v>118.98</v>
      </c>
      <c r="AC7" s="24">
        <v>137.93</v>
      </c>
      <c r="AD7" s="24" t="s">
        <v>102</v>
      </c>
      <c r="AE7" s="24" t="s">
        <v>102</v>
      </c>
      <c r="AF7" s="24" t="s">
        <v>102</v>
      </c>
      <c r="AG7" s="24">
        <v>109.38</v>
      </c>
      <c r="AH7" s="24">
        <v>108.97</v>
      </c>
      <c r="AI7" s="24">
        <v>108.79</v>
      </c>
      <c r="AJ7" s="24" t="s">
        <v>102</v>
      </c>
      <c r="AK7" s="24" t="s">
        <v>102</v>
      </c>
      <c r="AL7" s="24" t="s">
        <v>102</v>
      </c>
      <c r="AM7" s="24">
        <v>0</v>
      </c>
      <c r="AN7" s="24">
        <v>0</v>
      </c>
      <c r="AO7" s="24" t="s">
        <v>102</v>
      </c>
      <c r="AP7" s="24" t="s">
        <v>102</v>
      </c>
      <c r="AQ7" s="24" t="s">
        <v>102</v>
      </c>
      <c r="AR7" s="24">
        <v>641.13</v>
      </c>
      <c r="AS7" s="24">
        <v>547.89</v>
      </c>
      <c r="AT7" s="24">
        <v>541.72</v>
      </c>
      <c r="AU7" s="24" t="s">
        <v>102</v>
      </c>
      <c r="AV7" s="24" t="s">
        <v>102</v>
      </c>
      <c r="AW7" s="24" t="s">
        <v>102</v>
      </c>
      <c r="AX7" s="24">
        <v>116.15</v>
      </c>
      <c r="AY7" s="24">
        <v>239.33</v>
      </c>
      <c r="AZ7" s="24" t="s">
        <v>102</v>
      </c>
      <c r="BA7" s="24" t="s">
        <v>102</v>
      </c>
      <c r="BB7" s="24" t="s">
        <v>102</v>
      </c>
      <c r="BC7" s="24">
        <v>90.92</v>
      </c>
      <c r="BD7" s="24">
        <v>76</v>
      </c>
      <c r="BE7" s="24">
        <v>77.16</v>
      </c>
      <c r="BF7" s="24" t="s">
        <v>102</v>
      </c>
      <c r="BG7" s="24" t="s">
        <v>102</v>
      </c>
      <c r="BH7" s="24" t="s">
        <v>102</v>
      </c>
      <c r="BI7" s="24">
        <v>0</v>
      </c>
      <c r="BJ7" s="24">
        <v>0</v>
      </c>
      <c r="BK7" s="24" t="s">
        <v>102</v>
      </c>
      <c r="BL7" s="24" t="s">
        <v>102</v>
      </c>
      <c r="BM7" s="24" t="s">
        <v>102</v>
      </c>
      <c r="BN7" s="24">
        <v>1312.67</v>
      </c>
      <c r="BO7" s="24">
        <v>1260.97</v>
      </c>
      <c r="BP7" s="24">
        <v>1269.43</v>
      </c>
      <c r="BQ7" s="24" t="s">
        <v>102</v>
      </c>
      <c r="BR7" s="24" t="s">
        <v>102</v>
      </c>
      <c r="BS7" s="24" t="s">
        <v>102</v>
      </c>
      <c r="BT7" s="24">
        <v>100</v>
      </c>
      <c r="BU7" s="24">
        <v>61.71</v>
      </c>
      <c r="BV7" s="24" t="s">
        <v>102</v>
      </c>
      <c r="BW7" s="24" t="s">
        <v>102</v>
      </c>
      <c r="BX7" s="24" t="s">
        <v>102</v>
      </c>
      <c r="BY7" s="24">
        <v>34.44</v>
      </c>
      <c r="BZ7" s="24">
        <v>32.020000000000003</v>
      </c>
      <c r="CA7" s="24">
        <v>32.200000000000003</v>
      </c>
      <c r="CB7" s="24" t="s">
        <v>102</v>
      </c>
      <c r="CC7" s="24" t="s">
        <v>102</v>
      </c>
      <c r="CD7" s="24" t="s">
        <v>102</v>
      </c>
      <c r="CE7" s="24">
        <v>185.37</v>
      </c>
      <c r="CF7" s="24">
        <v>252.26</v>
      </c>
      <c r="CG7" s="24" t="s">
        <v>102</v>
      </c>
      <c r="CH7" s="24" t="s">
        <v>102</v>
      </c>
      <c r="CI7" s="24" t="s">
        <v>102</v>
      </c>
      <c r="CJ7" s="24">
        <v>541.80999999999995</v>
      </c>
      <c r="CK7" s="24">
        <v>592.49</v>
      </c>
      <c r="CL7" s="24">
        <v>588.46</v>
      </c>
      <c r="CM7" s="24" t="s">
        <v>102</v>
      </c>
      <c r="CN7" s="24" t="s">
        <v>102</v>
      </c>
      <c r="CO7" s="24" t="s">
        <v>102</v>
      </c>
      <c r="CP7" s="24">
        <v>30.43</v>
      </c>
      <c r="CQ7" s="24">
        <v>19.57</v>
      </c>
      <c r="CR7" s="24" t="s">
        <v>102</v>
      </c>
      <c r="CS7" s="24" t="s">
        <v>102</v>
      </c>
      <c r="CT7" s="24" t="s">
        <v>102</v>
      </c>
      <c r="CU7" s="24">
        <v>32.979999999999997</v>
      </c>
      <c r="CV7" s="24">
        <v>34.04</v>
      </c>
      <c r="CW7" s="24">
        <v>34.07</v>
      </c>
      <c r="CX7" s="24" t="s">
        <v>102</v>
      </c>
      <c r="CY7" s="24" t="s">
        <v>102</v>
      </c>
      <c r="CZ7" s="24" t="s">
        <v>102</v>
      </c>
      <c r="DA7" s="24">
        <v>93.1</v>
      </c>
      <c r="DB7" s="24">
        <v>94.64</v>
      </c>
      <c r="DC7" s="24" t="s">
        <v>102</v>
      </c>
      <c r="DD7" s="24" t="s">
        <v>102</v>
      </c>
      <c r="DE7" s="24" t="s">
        <v>102</v>
      </c>
      <c r="DF7" s="24">
        <v>89.95</v>
      </c>
      <c r="DG7" s="24">
        <v>90.07</v>
      </c>
      <c r="DH7" s="24">
        <v>89.95</v>
      </c>
      <c r="DI7" s="24" t="s">
        <v>102</v>
      </c>
      <c r="DJ7" s="24" t="s">
        <v>102</v>
      </c>
      <c r="DK7" s="24" t="s">
        <v>102</v>
      </c>
      <c r="DL7" s="24">
        <v>6.27</v>
      </c>
      <c r="DM7" s="24">
        <v>12.3</v>
      </c>
      <c r="DN7" s="24" t="s">
        <v>102</v>
      </c>
      <c r="DO7" s="24" t="s">
        <v>102</v>
      </c>
      <c r="DP7" s="24" t="s">
        <v>102</v>
      </c>
      <c r="DQ7" s="24">
        <v>36.090000000000003</v>
      </c>
      <c r="DR7" s="24">
        <v>36.51</v>
      </c>
      <c r="DS7" s="24">
        <v>36.31</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2026-02-10T05:40:12Z</cp:lastPrinted>
  <dcterms:created xsi:type="dcterms:W3CDTF">2025-12-23T06:28:39Z</dcterms:created>
  <dcterms:modified xsi:type="dcterms:W3CDTF">2026-02-10T05:40:12Z</dcterms:modified>
  <cp:category/>
</cp:coreProperties>
</file>