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7D9B2B7F-6E8B-48E0-9DE3-C6A084B39023}" xr6:coauthVersionLast="47" xr6:coauthVersionMax="47" xr10:uidLastSave="{00000000-0000-0000-0000-000000000000}"/>
  <workbookProtection workbookAlgorithmName="SHA-512" workbookHashValue="mlteB8UKamtqw4LkciEA44dET//EpB2s+a1SaBgP5y64H1w5fF807SocGluU1W0du57QC5FpoYjFCeA0XUe+yg==" workbookSaltValue="c3Kb7AlLRa86lpCYhbVWd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E85" i="4"/>
  <c r="AT10" i="4"/>
  <c r="I10"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<sst xmlns="http://schemas.openxmlformats.org/spreadsheetml/2006/main" count="236" uniqueCount="116">
  <si>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</si>
  <si>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</si>
  <si>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</si>
  <si>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</si>
  <si>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</si>
  <si>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</si>
  <si>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</si>
  <si>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</si>
  <si>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</si>
  <si>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</si>
  <si>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</si>
  <si>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</si>
  <si>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</si>
  <si>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</si>
  <si>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</si>
  <si>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</si>
  <si>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</si>
  <si>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</si>
  <si>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</si>
  <si>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</si>
  <si>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</si>
  <si>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</si>
  <si>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</si>
  <si>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</si>
  <si>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</si>
  <si>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</si>
  <si>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</si>
  <si>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</si>
  <si>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</si>
  <si>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</si>
  <si>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</si>
  <si>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</si>
  <si>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</si>
  <si>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</si>
  <si>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</si>
  <si>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</si>
  <si>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</si>
  <si>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</si>
  <si>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</si>
  <si>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</si>
  <si>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</si>
  <si>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</si>
  <si>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</si>
  <si>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</si>
  <si>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</si>
  <si>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</si>
  <si>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</si>
  <si>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</si>
  <si>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</si>
  <si>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</si>
  <si>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</si>
  <si>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</si>
  <si>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</si>
  <si>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</si>
  <si>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</si>
  <si>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</si>
  <si>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</si>
  <si>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</si>
  <si>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</si>
  <si>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</si>
  <si>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</si>
  <si>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</si>
  <si>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</si>
  <si>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</si>
  <si>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</si>
  <si>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</si>
  <si>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</si>
  <si>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</si>
  <si>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</si>
  <si>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</si>
  <si>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</si>
  <si>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</si>
  <si>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</si>
  <si>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</si>
  <si>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</si>
  <si>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</si>
  <si>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</si>
  <si>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</si>
  <si>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</si>
  <si>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</si>
  <si>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</si>
  <si>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</si>
  <si>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</si>
  <si>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</si>
  <si>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</si>
  <si>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</si>
  <si>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</si>
  <si>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</si>
  <si>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</si>
  <si>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</si>
  <si>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</si>
  <si>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</si>
  <si>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</si>
  <si>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</si>
  <si>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</si>
  <si>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</si>
  <si>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</si>
  <si>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</si>
  <si>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</si>
  <si>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</si>
  <si>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</si>
  <si>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</si>
  <si>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</si>
  <si>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</si>
  <si>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</si>
  <si>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</si>
  <si>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</si>
  <si>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</si>
  <si>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</si>
  <si>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</si>
  <si>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</si>
  <si>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</si>
  <si>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</si>
  <si>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経常収支比率について、使用料収入と一般会計からの繰入金を充てたうえで１００%となっています。
　経費回収率については、機械設備の老朽化による改築を行ったことから昨年度より低い比率となっております。
　簡易排水事業は一般会計からの繰入金に依存している状況であり、今後も当該区域内人口の減少による使用料収入の減少が予測されます。
　令和７年度において、健全な経営を確保することを目的とした経営戦略の見直し業務に着手しており、財政計画や人口減少に伴う経営効率の見直しを行いたいと考えております。</t>
    <rPh sb="1" eb="3">
      <t>ケイジョウ</t>
    </rPh>
    <rPh sb="3" eb="5">
      <t>シュウシ</t>
    </rPh>
    <rPh sb="5" eb="7">
      <t>ヒリツ</t>
    </rPh>
    <rPh sb="12" eb="15">
      <t>シヨウリョウ</t>
    </rPh>
    <rPh sb="15" eb="17">
      <t>シュウニュウ</t>
    </rPh>
    <rPh sb="18" eb="20">
      <t>イッパン</t>
    </rPh>
    <rPh sb="20" eb="22">
      <t>カイケイ</t>
    </rPh>
    <rPh sb="25" eb="27">
      <t>クリイレ</t>
    </rPh>
    <rPh sb="27" eb="28">
      <t>キン</t>
    </rPh>
    <rPh sb="29" eb="30">
      <t>ア</t>
    </rPh>
    <rPh sb="49" eb="51">
      <t>ケイヒ</t>
    </rPh>
    <rPh sb="51" eb="53">
      <t>カイシュウ</t>
    </rPh>
    <rPh sb="53" eb="54">
      <t>リツ</t>
    </rPh>
    <rPh sb="60" eb="62">
      <t>キカイ</t>
    </rPh>
    <rPh sb="62" eb="64">
      <t>セツビ</t>
    </rPh>
    <rPh sb="65" eb="68">
      <t>ロウキュウカ</t>
    </rPh>
    <rPh sb="71" eb="73">
      <t>カイチク</t>
    </rPh>
    <rPh sb="74" eb="75">
      <t>オコナ</t>
    </rPh>
    <rPh sb="81" eb="84">
      <t>サクネンド</t>
    </rPh>
    <rPh sb="86" eb="87">
      <t>ヒク</t>
    </rPh>
    <rPh sb="88" eb="90">
      <t>ヒリツ</t>
    </rPh>
    <rPh sb="101" eb="103">
      <t>カンイ</t>
    </rPh>
    <rPh sb="103" eb="105">
      <t>ハイスイ</t>
    </rPh>
    <rPh sb="105" eb="107">
      <t>ジギョウ</t>
    </rPh>
    <rPh sb="108" eb="110">
      <t>イッパン</t>
    </rPh>
    <rPh sb="110" eb="112">
      <t>カイケイ</t>
    </rPh>
    <rPh sb="115" eb="117">
      <t>クリイレ</t>
    </rPh>
    <rPh sb="117" eb="118">
      <t>キン</t>
    </rPh>
    <rPh sb="119" eb="121">
      <t>イゾン</t>
    </rPh>
    <rPh sb="125" eb="127">
      <t>ジョウキョウ</t>
    </rPh>
    <rPh sb="131" eb="133">
      <t>コンゴ</t>
    </rPh>
    <rPh sb="134" eb="136">
      <t>トウガイ</t>
    </rPh>
    <rPh sb="136" eb="138">
      <t>クイキ</t>
    </rPh>
    <rPh sb="138" eb="139">
      <t>ナイ</t>
    </rPh>
    <rPh sb="139" eb="141">
      <t>ジンコウ</t>
    </rPh>
    <rPh sb="142" eb="144">
      <t>ゲンショウ</t>
    </rPh>
    <rPh sb="147" eb="150">
      <t>シヨウリョウ</t>
    </rPh>
    <rPh sb="150" eb="152">
      <t>シュウニュウ</t>
    </rPh>
    <rPh sb="153" eb="155">
      <t>ゲンショウ</t>
    </rPh>
    <rPh sb="156" eb="158">
      <t>ヨソク</t>
    </rPh>
    <rPh sb="216" eb="218">
      <t>ジンコウ</t>
    </rPh>
    <rPh sb="218" eb="220">
      <t>ゲンショウ</t>
    </rPh>
    <rPh sb="221" eb="222">
      <t>トモナ</t>
    </rPh>
    <rPh sb="223" eb="225">
      <t>ケイエイ</t>
    </rPh>
    <phoneticPr fontId="4"/>
  </si>
  <si>
    <t>　当該施設は平成１１年度から使用開始しており２７年が経過しています。
　管渠については法定耐用年数の期間に余裕があるため更新の予定はありません。
　浄化施設や電気設備等付属施設については耐用年数が迫ってきており、今後は大規模更新が必要となることが予想されます。今後も定期点検報告を基に維持管理を徹底する必要があります。</t>
    <rPh sb="1" eb="3">
      <t>トウガイ</t>
    </rPh>
    <rPh sb="3" eb="5">
      <t>シセツ</t>
    </rPh>
    <rPh sb="6" eb="8">
      <t>ヘイセイ</t>
    </rPh>
    <rPh sb="10" eb="12">
      <t>ネンド</t>
    </rPh>
    <rPh sb="14" eb="16">
      <t>シヨウ</t>
    </rPh>
    <rPh sb="16" eb="18">
      <t>カイシ</t>
    </rPh>
    <rPh sb="24" eb="25">
      <t>ネン</t>
    </rPh>
    <rPh sb="26" eb="28">
      <t>ケイカ</t>
    </rPh>
    <rPh sb="130" eb="132">
      <t>コンゴ</t>
    </rPh>
    <rPh sb="133" eb="135">
      <t>テイキ</t>
    </rPh>
    <rPh sb="135" eb="137">
      <t>テンケン</t>
    </rPh>
    <rPh sb="137" eb="139">
      <t>ホウコク</t>
    </rPh>
    <rPh sb="140" eb="141">
      <t>モト</t>
    </rPh>
    <phoneticPr fontId="4"/>
  </si>
  <si>
    <t>　分析欄１にも記載しているとおり、当該区域内人口については減少の一途を辿り、人口増加の見込みは極めて低いと予想しています。今後の施設改修などの費用は増加することとなり、経営について非常に困難な時期を迎えることが予想されます。区域内人口が少ないことから、使用料の見直しも処理単価が大きく上がることが推測され、地元の理解が得られるか非常に不透明な部分でもあります。
　経営戦略の見直しでは使用料改定も含め、効率化や省力化など多角的な面から経営の健全化に関する検討が必要になると思われます。</t>
    <rPh sb="1" eb="3">
      <t>ブンセキ</t>
    </rPh>
    <rPh sb="3" eb="4">
      <t>ラン</t>
    </rPh>
    <rPh sb="7" eb="9">
      <t>キサイ</t>
    </rPh>
    <rPh sb="17" eb="19">
      <t>トウガイ</t>
    </rPh>
    <rPh sb="19" eb="21">
      <t>クイキ</t>
    </rPh>
    <rPh sb="21" eb="22">
      <t>ナイ</t>
    </rPh>
    <rPh sb="22" eb="24">
      <t>ジンコウ</t>
    </rPh>
    <rPh sb="29" eb="31">
      <t>ゲンショウ</t>
    </rPh>
    <rPh sb="32" eb="34">
      <t>イット</t>
    </rPh>
    <rPh sb="35" eb="36">
      <t>タド</t>
    </rPh>
    <rPh sb="38" eb="40">
      <t>ジンコウ</t>
    </rPh>
    <rPh sb="40" eb="42">
      <t>ゾウカ</t>
    </rPh>
    <rPh sb="43" eb="45">
      <t>ミコ</t>
    </rPh>
    <rPh sb="47" eb="48">
      <t>キワ</t>
    </rPh>
    <rPh sb="50" eb="51">
      <t>ヒク</t>
    </rPh>
    <rPh sb="53" eb="55">
      <t>ヨソウ</t>
    </rPh>
    <rPh sb="61" eb="63">
      <t>コンゴ</t>
    </rPh>
    <rPh sb="64" eb="66">
      <t>シセツ</t>
    </rPh>
    <rPh sb="66" eb="68">
      <t>カイシュウ</t>
    </rPh>
    <rPh sb="71" eb="73">
      <t>ヒヨウ</t>
    </rPh>
    <rPh sb="74" eb="76">
      <t>ゾウカ</t>
    </rPh>
    <rPh sb="84" eb="86">
      <t>ケイエイ</t>
    </rPh>
    <rPh sb="90" eb="92">
      <t>ヒジョウ</t>
    </rPh>
    <rPh sb="93" eb="95">
      <t>コンナン</t>
    </rPh>
    <rPh sb="96" eb="98">
      <t>ジキ</t>
    </rPh>
    <rPh sb="99" eb="100">
      <t>ムカ</t>
    </rPh>
    <rPh sb="105" eb="107">
      <t>ヨソウ</t>
    </rPh>
    <rPh sb="112" eb="117">
      <t>クイキナイジンコウ</t>
    </rPh>
    <rPh sb="118" eb="119">
      <t>スク</t>
    </rPh>
    <rPh sb="126" eb="129">
      <t>シヨウリョウ</t>
    </rPh>
    <rPh sb="130" eb="132">
      <t>ミナオ</t>
    </rPh>
    <rPh sb="134" eb="136">
      <t>ショリ</t>
    </rPh>
    <rPh sb="136" eb="138">
      <t>タンカ</t>
    </rPh>
    <rPh sb="139" eb="140">
      <t>オオ</t>
    </rPh>
    <rPh sb="142" eb="143">
      <t>ア</t>
    </rPh>
    <rPh sb="148" eb="150">
      <t>スイソク</t>
    </rPh>
    <rPh sb="153" eb="155">
      <t>ジモト</t>
    </rPh>
    <rPh sb="156" eb="158">
      <t>リカイ</t>
    </rPh>
    <rPh sb="159" eb="160">
      <t>エ</t>
    </rPh>
    <rPh sb="164" eb="166">
      <t>ヒジョウ</t>
    </rPh>
    <rPh sb="167" eb="170">
      <t>フトウメイ</t>
    </rPh>
    <rPh sb="171" eb="173">
      <t>ブブン</t>
    </rPh>
    <rPh sb="182" eb="184">
      <t>ケイエイ</t>
    </rPh>
    <rPh sb="184" eb="186">
      <t>センリャク</t>
    </rPh>
    <rPh sb="187" eb="189">
      <t>ミナオ</t>
    </rPh>
    <rPh sb="192" eb="195">
      <t>シヨウリョウ</t>
    </rPh>
    <rPh sb="195" eb="197">
      <t>カイテイ</t>
    </rPh>
    <rPh sb="198" eb="199">
      <t>フク</t>
    </rPh>
    <rPh sb="201" eb="204">
      <t>コウリツカ</t>
    </rPh>
    <rPh sb="205" eb="208">
      <t>ショウリョクカ</t>
    </rPh>
    <rPh sb="210" eb="213">
      <t>タカクテキ</t>
    </rPh>
    <rPh sb="214" eb="215">
      <t>メン</t>
    </rPh>
    <rPh sb="217" eb="219">
      <t>ケイエイ</t>
    </rPh>
    <rPh sb="220" eb="223">
      <t>ケンゼンカ</t>
    </rPh>
    <rPh sb="224" eb="225">
      <t>カン</t>
    </rPh>
    <rPh sb="227" eb="229">
      <t>ケントウ</t>
    </rPh>
    <rPh sb="230" eb="232">
      <t>ヒツヨウ</t>
    </rPh>
    <rPh sb="236" eb="237">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</si>
</sst>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75-470E-85DB-C0B4BA4C958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F75-470E-85DB-C0B4BA4C958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04-4BA3-BFBC-BAFF227A39B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26.11</c:v>
                </c:pt>
                <c:pt idx="1">
                  <c:v>24.44</c:v>
                </c:pt>
                <c:pt idx="2">
                  <c:v>25.16</c:v>
                </c:pt>
                <c:pt idx="3">
                  <c:v>26.69</c:v>
                </c:pt>
                <c:pt idx="4">
                  <c:v>22.94</c:v>
                </c:pt>
              </c:numCache>
            </c:numRef>
          </c:val>
          <c:smooth val="0"/>
          <c:extLst>
            <c:ext xmlns:c16="http://schemas.microsoft.com/office/drawing/2014/chart" uri="{C3380CC4-5D6E-409C-BE32-E72D297353CC}">
              <c16:uniqueId val="{00000001-6A04-4BA3-BFBC-BAFF227A39B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95.56</c:v>
                </c:pt>
                <c:pt idx="1">
                  <c:v>95.24</c:v>
                </c:pt>
                <c:pt idx="2">
                  <c:v>94.87</c:v>
                </c:pt>
                <c:pt idx="3">
                  <c:v>94.87</c:v>
                </c:pt>
                <c:pt idx="4">
                  <c:v>94.59</c:v>
                </c:pt>
              </c:numCache>
            </c:numRef>
          </c:val>
          <c:extLst>
            <c:ext xmlns:c16="http://schemas.microsoft.com/office/drawing/2014/chart" uri="{C3380CC4-5D6E-409C-BE32-E72D297353CC}">
              <c16:uniqueId val="{00000000-12BB-45BA-8916-FBE0C91043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94.97</c:v>
                </c:pt>
                <c:pt idx="1">
                  <c:v>95.52</c:v>
                </c:pt>
                <c:pt idx="2">
                  <c:v>95.65</c:v>
                </c:pt>
                <c:pt idx="3">
                  <c:v>94.53</c:v>
                </c:pt>
                <c:pt idx="4">
                  <c:v>95.5</c:v>
                </c:pt>
              </c:numCache>
            </c:numRef>
          </c:val>
          <c:smooth val="0"/>
          <c:extLst>
            <c:ext xmlns:c16="http://schemas.microsoft.com/office/drawing/2014/chart" uri="{C3380CC4-5D6E-409C-BE32-E72D297353CC}">
              <c16:uniqueId val="{00000001-12BB-45BA-8916-FBE0C91043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75.55</c:v>
                </c:pt>
                <c:pt idx="1">
                  <c:v>47.08</c:v>
                </c:pt>
                <c:pt idx="2">
                  <c:v>100</c:v>
                </c:pt>
                <c:pt idx="3">
                  <c:v>100</c:v>
                </c:pt>
                <c:pt idx="4">
                  <c:v>100</c:v>
                </c:pt>
              </c:numCache>
            </c:numRef>
          </c:val>
          <c:extLst>
            <c:ext xmlns:c16="http://schemas.microsoft.com/office/drawing/2014/chart" uri="{C3380CC4-5D6E-409C-BE32-E72D297353CC}">
              <c16:uniqueId val="{00000000-C2AD-4A85-9309-FBB932F019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88.54</c:v>
                </c:pt>
                <c:pt idx="1">
                  <c:v>84.34</c:v>
                </c:pt>
                <c:pt idx="2">
                  <c:v>84.44</c:v>
                </c:pt>
                <c:pt idx="3">
                  <c:v>87.21</c:v>
                </c:pt>
                <c:pt idx="4">
                  <c:v>92.31</c:v>
                </c:pt>
              </c:numCache>
            </c:numRef>
          </c:val>
          <c:smooth val="0"/>
          <c:extLst>
            <c:ext xmlns:c16="http://schemas.microsoft.com/office/drawing/2014/chart" uri="{C3380CC4-5D6E-409C-BE32-E72D297353CC}">
              <c16:uniqueId val="{00000001-C2AD-4A85-9309-FBB932F019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3.24</c:v>
                </c:pt>
                <c:pt idx="1">
                  <c:v>3.35</c:v>
                </c:pt>
                <c:pt idx="2">
                  <c:v>9.43</c:v>
                </c:pt>
                <c:pt idx="3">
                  <c:v>12.57</c:v>
                </c:pt>
                <c:pt idx="4">
                  <c:v>15.71</c:v>
                </c:pt>
              </c:numCache>
            </c:numRef>
          </c:val>
          <c:extLst>
            <c:ext xmlns:c16="http://schemas.microsoft.com/office/drawing/2014/chart" uri="{C3380CC4-5D6E-409C-BE32-E72D297353CC}">
              <c16:uniqueId val="{00000000-A79D-4FFD-B097-F7CB62A060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32.49</c:v>
                </c:pt>
                <c:pt idx="1">
                  <c:v>33.799999999999997</c:v>
                </c:pt>
                <c:pt idx="2">
                  <c:v>36.31</c:v>
                </c:pt>
                <c:pt idx="3">
                  <c:v>41.55</c:v>
                </c:pt>
                <c:pt idx="4">
                  <c:v>30.04</c:v>
                </c:pt>
              </c:numCache>
            </c:numRef>
          </c:val>
          <c:smooth val="0"/>
          <c:extLst>
            <c:ext xmlns:c16="http://schemas.microsoft.com/office/drawing/2014/chart" uri="{C3380CC4-5D6E-409C-BE32-E72D297353CC}">
              <c16:uniqueId val="{00000001-A79D-4FFD-B097-F7CB62A060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17-46F2-9CCD-4F828D6CC7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417-46F2-9CCD-4F828D6CC7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83.45</c:v>
                </c:pt>
                <c:pt idx="1">
                  <c:v>390.45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EE7-4CFB-BD96-EA7E67793B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1351.99</c:v>
                </c:pt>
                <c:pt idx="1">
                  <c:v>1369.17</c:v>
                </c:pt>
                <c:pt idx="2">
                  <c:v>1482.59</c:v>
                </c:pt>
                <c:pt idx="3">
                  <c:v>1202.49</c:v>
                </c:pt>
                <c:pt idx="4">
                  <c:v>796.43</c:v>
                </c:pt>
              </c:numCache>
            </c:numRef>
          </c:val>
          <c:smooth val="0"/>
          <c:extLst>
            <c:ext xmlns:c16="http://schemas.microsoft.com/office/drawing/2014/chart" uri="{C3380CC4-5D6E-409C-BE32-E72D297353CC}">
              <c16:uniqueId val="{00000001-CEE7-4CFB-BD96-EA7E67793B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0.43</c:v>
                </c:pt>
                <c:pt idx="1">
                  <c:v>0.64</c:v>
                </c:pt>
                <c:pt idx="2">
                  <c:v>0.52</c:v>
                </c:pt>
                <c:pt idx="3">
                  <c:v>0.41</c:v>
                </c:pt>
                <c:pt idx="4">
                  <c:v>0.31</c:v>
                </c:pt>
              </c:numCache>
            </c:numRef>
          </c:val>
          <c:extLst>
            <c:ext xmlns:c16="http://schemas.microsoft.com/office/drawing/2014/chart" uri="{C3380CC4-5D6E-409C-BE32-E72D297353CC}">
              <c16:uniqueId val="{00000000-5BAF-4619-B398-71B642459E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205.9</c:v>
                </c:pt>
                <c:pt idx="1">
                  <c:v>193.81</c:v>
                </c:pt>
                <c:pt idx="2">
                  <c:v>197.34</c:v>
                </c:pt>
                <c:pt idx="3">
                  <c:v>54.09</c:v>
                </c:pt>
                <c:pt idx="4">
                  <c:v>-5.05</c:v>
                </c:pt>
              </c:numCache>
            </c:numRef>
          </c:val>
          <c:smooth val="0"/>
          <c:extLst>
            <c:ext xmlns:c16="http://schemas.microsoft.com/office/drawing/2014/chart" uri="{C3380CC4-5D6E-409C-BE32-E72D297353CC}">
              <c16:uniqueId val="{00000001-5BAF-4619-B398-71B642459E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58.98</c:v>
                </c:pt>
                <c:pt idx="1">
                  <c:v>54.87</c:v>
                </c:pt>
                <c:pt idx="2">
                  <c:v>45.45</c:v>
                </c:pt>
                <c:pt idx="3">
                  <c:v>33.58</c:v>
                </c:pt>
                <c:pt idx="4" formatCode="#,##0.00;&quot;△&quot;#,##0.00">
                  <c:v>0</c:v>
                </c:pt>
              </c:numCache>
            </c:numRef>
          </c:val>
          <c:extLst>
            <c:ext xmlns:c16="http://schemas.microsoft.com/office/drawing/2014/chart" uri="{C3380CC4-5D6E-409C-BE32-E72D297353CC}">
              <c16:uniqueId val="{00000000-A8C9-4D8F-AC29-E15F0DB8D8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126.26</c:v>
                </c:pt>
                <c:pt idx="1">
                  <c:v>113.17</c:v>
                </c:pt>
                <c:pt idx="2">
                  <c:v>160.77000000000001</c:v>
                </c:pt>
                <c:pt idx="3">
                  <c:v>142.38</c:v>
                </c:pt>
                <c:pt idx="4">
                  <c:v>168.98</c:v>
                </c:pt>
              </c:numCache>
            </c:numRef>
          </c:val>
          <c:smooth val="0"/>
          <c:extLst>
            <c:ext xmlns:c16="http://schemas.microsoft.com/office/drawing/2014/chart" uri="{C3380CC4-5D6E-409C-BE32-E72D297353CC}">
              <c16:uniqueId val="{00000001-A8C9-4D8F-AC29-E15F0DB8D8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49.96</c:v>
                </c:pt>
                <c:pt idx="1">
                  <c:v>23.82</c:v>
                </c:pt>
                <c:pt idx="2">
                  <c:v>28.71</c:v>
                </c:pt>
                <c:pt idx="3">
                  <c:v>49.05</c:v>
                </c:pt>
                <c:pt idx="4">
                  <c:v>25.82</c:v>
                </c:pt>
              </c:numCache>
            </c:numRef>
          </c:val>
          <c:extLst>
            <c:ext xmlns:c16="http://schemas.microsoft.com/office/drawing/2014/chart" uri="{C3380CC4-5D6E-409C-BE32-E72D297353CC}">
              <c16:uniqueId val="{00000000-D21B-4785-8395-DDADDEB7764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35.869999999999997</c:v>
                </c:pt>
                <c:pt idx="1">
                  <c:v>31.6</c:v>
                </c:pt>
                <c:pt idx="2">
                  <c:v>30.19</c:v>
                </c:pt>
                <c:pt idx="3">
                  <c:v>27.52</c:v>
                </c:pt>
                <c:pt idx="4">
                  <c:v>22.28</c:v>
                </c:pt>
              </c:numCache>
            </c:numRef>
          </c:val>
          <c:smooth val="0"/>
          <c:extLst>
            <c:ext xmlns:c16="http://schemas.microsoft.com/office/drawing/2014/chart" uri="{C3380CC4-5D6E-409C-BE32-E72D297353CC}">
              <c16:uniqueId val="{00000001-D21B-4785-8395-DDADDEB7764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320.37</c:v>
                </c:pt>
                <c:pt idx="1">
                  <c:v>660.38</c:v>
                </c:pt>
                <c:pt idx="2">
                  <c:v>546.02</c:v>
                </c:pt>
                <c:pt idx="3">
                  <c:v>319.45999999999998</c:v>
                </c:pt>
                <c:pt idx="4">
                  <c:v>626.41</c:v>
                </c:pt>
              </c:numCache>
            </c:numRef>
          </c:val>
          <c:extLst>
            <c:ext xmlns:c16="http://schemas.microsoft.com/office/drawing/2014/chart" uri="{C3380CC4-5D6E-409C-BE32-E72D297353CC}">
              <c16:uniqueId val="{00000000-0D1E-4707-A955-CD5F7D2734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528.78</c:v>
                </c:pt>
                <c:pt idx="1">
                  <c:v>596.92999999999995</c:v>
                </c:pt>
                <c:pt idx="2">
                  <c:v>631.54999999999995</c:v>
                </c:pt>
                <c:pt idx="3">
                  <c:v>659.63</c:v>
                </c:pt>
                <c:pt idx="4">
                  <c:v>807.61</c:v>
                </c:pt>
              </c:numCache>
            </c:numRef>
          </c:val>
          <c:smooth val="0"/>
          <c:extLst>
            <c:ext xmlns:c16="http://schemas.microsoft.com/office/drawing/2014/chart" uri="{C3380CC4-5D6E-409C-BE32-E72D297353CC}">
              <c16:uniqueId val="{00000001-0D1E-4707-A955-CD5F7D2734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あさぎり町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簡易排水</v>
      </c>
      <c r="Q8" s="64"/>
      <c r="R8" s="64"/>
      <c r="S8" s="64"/>
      <c r="T8" s="64"/>
      <c r="U8" s="64"/>
      <c r="V8" s="64"/>
      <c r="W8" s="64" t="str">
        <f>データ!L6</f>
        <v>J2</v>
      </c>
      <c r="X8" s="64"/>
      <c r="Y8" s="64"/>
      <c r="Z8" s="64"/>
      <c r="AA8" s="64"/>
      <c r="AB8" s="64"/>
      <c r="AC8" s="64"/>
      <c r="AD8" s="65" t="str">
        <f>データ!$M$6</f>
        <v>非設置</v>
      </c>
      <c r="AE8" s="65"/>
      <c r="AF8" s="65"/>
      <c r="AG8" s="65"/>
      <c r="AH8" s="65"/>
      <c r="AI8" s="65"/>
      <c r="AJ8" s="65"/>
      <c r="AK8" s="3"/>
      <c r="AL8" s="45">
        <f>データ!S6</f>
        <v>14058</v>
      </c>
      <c r="AM8" s="45"/>
      <c r="AN8" s="45"/>
      <c r="AO8" s="45"/>
      <c r="AP8" s="45"/>
      <c r="AQ8" s="45"/>
      <c r="AR8" s="45"/>
      <c r="AS8" s="45"/>
      <c r="AT8" s="44">
        <f>データ!T6</f>
        <v>159.56</v>
      </c>
      <c r="AU8" s="44"/>
      <c r="AV8" s="44"/>
      <c r="AW8" s="44"/>
      <c r="AX8" s="44"/>
      <c r="AY8" s="44"/>
      <c r="AZ8" s="44"/>
      <c r="BA8" s="44"/>
      <c r="BB8" s="44">
        <f>データ!U6</f>
        <v>88.1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85.86</v>
      </c>
      <c r="J10" s="44"/>
      <c r="K10" s="44"/>
      <c r="L10" s="44"/>
      <c r="M10" s="44"/>
      <c r="N10" s="44"/>
      <c r="O10" s="44"/>
      <c r="P10" s="44">
        <f>データ!P6</f>
        <v>0.27</v>
      </c>
      <c r="Q10" s="44"/>
      <c r="R10" s="44"/>
      <c r="S10" s="44"/>
      <c r="T10" s="44"/>
      <c r="U10" s="44"/>
      <c r="V10" s="44"/>
      <c r="W10" s="44">
        <f>データ!Q6</f>
        <v>100</v>
      </c>
      <c r="X10" s="44"/>
      <c r="Y10" s="44"/>
      <c r="Z10" s="44"/>
      <c r="AA10" s="44"/>
      <c r="AB10" s="44"/>
      <c r="AC10" s="44"/>
      <c r="AD10" s="45">
        <f>データ!R6</f>
        <v>3300</v>
      </c>
      <c r="AE10" s="45"/>
      <c r="AF10" s="45"/>
      <c r="AG10" s="45"/>
      <c r="AH10" s="45"/>
      <c r="AI10" s="45"/>
      <c r="AJ10" s="45"/>
      <c r="AK10" s="2"/>
      <c r="AL10" s="45">
        <f>データ!V6</f>
        <v>37</v>
      </c>
      <c r="AM10" s="45"/>
      <c r="AN10" s="45"/>
      <c r="AO10" s="45"/>
      <c r="AP10" s="45"/>
      <c r="AQ10" s="45"/>
      <c r="AR10" s="45"/>
      <c r="AS10" s="45"/>
      <c r="AT10" s="44">
        <f>データ!W6</f>
        <v>0.01</v>
      </c>
      <c r="AU10" s="44"/>
      <c r="AV10" s="44"/>
      <c r="AW10" s="44"/>
      <c r="AX10" s="44"/>
      <c r="AY10" s="44"/>
      <c r="AZ10" s="44"/>
      <c r="BA10" s="44"/>
      <c r="BB10" s="44">
        <f>データ!X6</f>
        <v>3700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5lnUAYaDl26jTnUGc1XnhI4hUd11LeD4CYD0rgEZWCEsgcJHsyRd0laX5La6C5652yBgNtGye3hfbb/D68TpJw==" saltValue="61uc+AR8C3WoL+zxqRdX3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435147</v>
      </c>
      <c r="D6" s="19">
        <f t="shared" si="3"/>
        <v>46</v>
      </c>
      <c r="E6" s="19">
        <f t="shared" si="3"/>
        <v>17</v>
      </c>
      <c r="F6" s="19">
        <f t="shared" si="3"/>
        <v>8</v>
      </c>
      <c r="G6" s="19">
        <f t="shared" si="3"/>
        <v>0</v>
      </c>
      <c r="H6" s="19" t="str">
        <f t="shared" si="3"/>
        <v>熊本県　あさぎり町</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85.86</v>
      </c>
      <c r="P6" s="20">
        <f t="shared" si="3"/>
        <v>0.27</v>
      </c>
      <c r="Q6" s="20">
        <f t="shared" si="3"/>
        <v>100</v>
      </c>
      <c r="R6" s="20">
        <f t="shared" si="3"/>
        <v>3300</v>
      </c>
      <c r="S6" s="20">
        <f t="shared" si="3"/>
        <v>14058</v>
      </c>
      <c r="T6" s="20">
        <f t="shared" si="3"/>
        <v>159.56</v>
      </c>
      <c r="U6" s="20">
        <f t="shared" si="3"/>
        <v>88.1</v>
      </c>
      <c r="V6" s="20">
        <f t="shared" si="3"/>
        <v>37</v>
      </c>
      <c r="W6" s="20">
        <f t="shared" si="3"/>
        <v>0.01</v>
      </c>
      <c r="X6" s="20">
        <f t="shared" si="3"/>
        <v>3700</v>
      </c>
      <c r="Y6" s="21">
        <f>IF(Y7="",NA(),Y7)</f>
        <v>75.55</v>
      </c>
      <c r="Z6" s="21">
        <f t="shared" ref="Z6:AH6" si="4">IF(Z7="",NA(),Z7)</f>
        <v>47.08</v>
      </c>
      <c r="AA6" s="21">
        <f t="shared" si="4"/>
        <v>100</v>
      </c>
      <c r="AB6" s="21">
        <f t="shared" si="4"/>
        <v>100</v>
      </c>
      <c r="AC6" s="21">
        <f t="shared" si="4"/>
        <v>100</v>
      </c>
      <c r="AD6" s="21">
        <f t="shared" si="4"/>
        <v>88.54</v>
      </c>
      <c r="AE6" s="21">
        <f t="shared" si="4"/>
        <v>84.34</v>
      </c>
      <c r="AF6" s="21">
        <f t="shared" si="4"/>
        <v>84.44</v>
      </c>
      <c r="AG6" s="21">
        <f t="shared" si="4"/>
        <v>87.21</v>
      </c>
      <c r="AH6" s="21">
        <f t="shared" si="4"/>
        <v>92.31</v>
      </c>
      <c r="AI6" s="20" t="str">
        <f>IF(AI7="","",IF(AI7="-","【-】","【"&amp;SUBSTITUTE(TEXT(AI7,"#,##0.00"),"-","△")&amp;"】"))</f>
        <v>【94.65】</v>
      </c>
      <c r="AJ6" s="21">
        <f>IF(AJ7="",NA(),AJ7)</f>
        <v>83.45</v>
      </c>
      <c r="AK6" s="21">
        <f t="shared" ref="AK6:AS6" si="5">IF(AK7="",NA(),AK7)</f>
        <v>390.45</v>
      </c>
      <c r="AL6" s="20">
        <f t="shared" si="5"/>
        <v>0</v>
      </c>
      <c r="AM6" s="20">
        <f t="shared" si="5"/>
        <v>0</v>
      </c>
      <c r="AN6" s="20">
        <f t="shared" si="5"/>
        <v>0</v>
      </c>
      <c r="AO6" s="21">
        <f t="shared" si="5"/>
        <v>1351.99</v>
      </c>
      <c r="AP6" s="21">
        <f t="shared" si="5"/>
        <v>1369.17</v>
      </c>
      <c r="AQ6" s="21">
        <f t="shared" si="5"/>
        <v>1482.59</v>
      </c>
      <c r="AR6" s="21">
        <f t="shared" si="5"/>
        <v>1202.49</v>
      </c>
      <c r="AS6" s="21">
        <f t="shared" si="5"/>
        <v>796.43</v>
      </c>
      <c r="AT6" s="20" t="str">
        <f>IF(AT7="","",IF(AT7="-","【-】","【"&amp;SUBSTITUTE(TEXT(AT7,"#,##0.00"),"-","△")&amp;"】"))</f>
        <v>【657.67】</v>
      </c>
      <c r="AU6" s="21">
        <f>IF(AU7="",NA(),AU7)</f>
        <v>0.43</v>
      </c>
      <c r="AV6" s="21">
        <f t="shared" ref="AV6:BD6" si="6">IF(AV7="",NA(),AV7)</f>
        <v>0.64</v>
      </c>
      <c r="AW6" s="21">
        <f t="shared" si="6"/>
        <v>0.52</v>
      </c>
      <c r="AX6" s="21">
        <f t="shared" si="6"/>
        <v>0.41</v>
      </c>
      <c r="AY6" s="21">
        <f t="shared" si="6"/>
        <v>0.31</v>
      </c>
      <c r="AZ6" s="21">
        <f t="shared" si="6"/>
        <v>205.9</v>
      </c>
      <c r="BA6" s="21">
        <f t="shared" si="6"/>
        <v>193.81</v>
      </c>
      <c r="BB6" s="21">
        <f t="shared" si="6"/>
        <v>197.34</v>
      </c>
      <c r="BC6" s="21">
        <f t="shared" si="6"/>
        <v>54.09</v>
      </c>
      <c r="BD6" s="21">
        <f t="shared" si="6"/>
        <v>-5.05</v>
      </c>
      <c r="BE6" s="20" t="str">
        <f>IF(BE7="","",IF(BE7="-","【-】","【"&amp;SUBSTITUTE(TEXT(BE7,"#,##0.00"),"-","△")&amp;"】"))</f>
        <v>【134.46】</v>
      </c>
      <c r="BF6" s="21">
        <f>IF(BF7="",NA(),BF7)</f>
        <v>58.98</v>
      </c>
      <c r="BG6" s="21">
        <f t="shared" ref="BG6:BO6" si="7">IF(BG7="",NA(),BG7)</f>
        <v>54.87</v>
      </c>
      <c r="BH6" s="21">
        <f t="shared" si="7"/>
        <v>45.45</v>
      </c>
      <c r="BI6" s="21">
        <f t="shared" si="7"/>
        <v>33.58</v>
      </c>
      <c r="BJ6" s="20">
        <f t="shared" si="7"/>
        <v>0</v>
      </c>
      <c r="BK6" s="21">
        <f t="shared" si="7"/>
        <v>126.26</v>
      </c>
      <c r="BL6" s="21">
        <f t="shared" si="7"/>
        <v>113.17</v>
      </c>
      <c r="BM6" s="21">
        <f t="shared" si="7"/>
        <v>160.77000000000001</v>
      </c>
      <c r="BN6" s="21">
        <f t="shared" si="7"/>
        <v>142.38</v>
      </c>
      <c r="BO6" s="21">
        <f t="shared" si="7"/>
        <v>168.98</v>
      </c>
      <c r="BP6" s="20" t="str">
        <f>IF(BP7="","",IF(BP7="-","【-】","【"&amp;SUBSTITUTE(TEXT(BP7,"#,##0.00"),"-","△")&amp;"】"))</f>
        <v>【144.63】</v>
      </c>
      <c r="BQ6" s="21">
        <f>IF(BQ7="",NA(),BQ7)</f>
        <v>49.96</v>
      </c>
      <c r="BR6" s="21">
        <f t="shared" ref="BR6:BZ6" si="8">IF(BR7="",NA(),BR7)</f>
        <v>23.82</v>
      </c>
      <c r="BS6" s="21">
        <f t="shared" si="8"/>
        <v>28.71</v>
      </c>
      <c r="BT6" s="21">
        <f t="shared" si="8"/>
        <v>49.05</v>
      </c>
      <c r="BU6" s="21">
        <f t="shared" si="8"/>
        <v>25.82</v>
      </c>
      <c r="BV6" s="21">
        <f t="shared" si="8"/>
        <v>35.869999999999997</v>
      </c>
      <c r="BW6" s="21">
        <f t="shared" si="8"/>
        <v>31.6</v>
      </c>
      <c r="BX6" s="21">
        <f t="shared" si="8"/>
        <v>30.19</v>
      </c>
      <c r="BY6" s="21">
        <f t="shared" si="8"/>
        <v>27.52</v>
      </c>
      <c r="BZ6" s="21">
        <f t="shared" si="8"/>
        <v>22.28</v>
      </c>
      <c r="CA6" s="20" t="str">
        <f>IF(CA7="","",IF(CA7="-","【-】","【"&amp;SUBSTITUTE(TEXT(CA7,"#,##0.00"),"-","△")&amp;"】"))</f>
        <v>【22.84】</v>
      </c>
      <c r="CB6" s="21">
        <f>IF(CB7="",NA(),CB7)</f>
        <v>320.37</v>
      </c>
      <c r="CC6" s="21">
        <f t="shared" ref="CC6:CK6" si="9">IF(CC7="",NA(),CC7)</f>
        <v>660.38</v>
      </c>
      <c r="CD6" s="21">
        <f t="shared" si="9"/>
        <v>546.02</v>
      </c>
      <c r="CE6" s="21">
        <f t="shared" si="9"/>
        <v>319.45999999999998</v>
      </c>
      <c r="CF6" s="21">
        <f t="shared" si="9"/>
        <v>626.41</v>
      </c>
      <c r="CG6" s="21">
        <f t="shared" si="9"/>
        <v>528.78</v>
      </c>
      <c r="CH6" s="21">
        <f t="shared" si="9"/>
        <v>596.92999999999995</v>
      </c>
      <c r="CI6" s="21">
        <f t="shared" si="9"/>
        <v>631.54999999999995</v>
      </c>
      <c r="CJ6" s="21">
        <f t="shared" si="9"/>
        <v>659.63</v>
      </c>
      <c r="CK6" s="21">
        <f t="shared" si="9"/>
        <v>807.61</v>
      </c>
      <c r="CL6" s="20" t="str">
        <f>IF(CL7="","",IF(CL7="-","【-】","【"&amp;SUBSTITUTE(TEXT(CL7,"#,##0.00"),"-","△")&amp;"】"))</f>
        <v>【817.45】</v>
      </c>
      <c r="CM6" s="21" t="str">
        <f>IF(CM7="",NA(),CM7)</f>
        <v>-</v>
      </c>
      <c r="CN6" s="21" t="str">
        <f t="shared" ref="CN6:CV6" si="10">IF(CN7="",NA(),CN7)</f>
        <v>-</v>
      </c>
      <c r="CO6" s="21" t="str">
        <f t="shared" si="10"/>
        <v>-</v>
      </c>
      <c r="CP6" s="21" t="str">
        <f t="shared" si="10"/>
        <v>-</v>
      </c>
      <c r="CQ6" s="21" t="str">
        <f t="shared" si="10"/>
        <v>-</v>
      </c>
      <c r="CR6" s="21">
        <f t="shared" si="10"/>
        <v>26.11</v>
      </c>
      <c r="CS6" s="21">
        <f t="shared" si="10"/>
        <v>24.44</v>
      </c>
      <c r="CT6" s="21">
        <f t="shared" si="10"/>
        <v>25.16</v>
      </c>
      <c r="CU6" s="21">
        <f t="shared" si="10"/>
        <v>26.69</v>
      </c>
      <c r="CV6" s="21">
        <f t="shared" si="10"/>
        <v>22.94</v>
      </c>
      <c r="CW6" s="20" t="str">
        <f>IF(CW7="","",IF(CW7="-","【-】","【"&amp;SUBSTITUTE(TEXT(CW7,"#,##0.00"),"-","△")&amp;"】"))</f>
        <v>【24.25】</v>
      </c>
      <c r="CX6" s="21">
        <f>IF(CX7="",NA(),CX7)</f>
        <v>95.56</v>
      </c>
      <c r="CY6" s="21">
        <f t="shared" ref="CY6:DG6" si="11">IF(CY7="",NA(),CY7)</f>
        <v>95.24</v>
      </c>
      <c r="CZ6" s="21">
        <f t="shared" si="11"/>
        <v>94.87</v>
      </c>
      <c r="DA6" s="21">
        <f t="shared" si="11"/>
        <v>94.87</v>
      </c>
      <c r="DB6" s="21">
        <f t="shared" si="11"/>
        <v>94.59</v>
      </c>
      <c r="DC6" s="21">
        <f t="shared" si="11"/>
        <v>94.97</v>
      </c>
      <c r="DD6" s="21">
        <f t="shared" si="11"/>
        <v>95.52</v>
      </c>
      <c r="DE6" s="21">
        <f t="shared" si="11"/>
        <v>95.65</v>
      </c>
      <c r="DF6" s="21">
        <f t="shared" si="11"/>
        <v>94.53</v>
      </c>
      <c r="DG6" s="21">
        <f t="shared" si="11"/>
        <v>95.5</v>
      </c>
      <c r="DH6" s="20" t="str">
        <f>IF(DH7="","",IF(DH7="-","【-】","【"&amp;SUBSTITUTE(TEXT(DH7,"#,##0.00"),"-","△")&amp;"】"))</f>
        <v>【96.90】</v>
      </c>
      <c r="DI6" s="21">
        <f>IF(DI7="",NA(),DI7)</f>
        <v>3.24</v>
      </c>
      <c r="DJ6" s="21">
        <f t="shared" ref="DJ6:DR6" si="12">IF(DJ7="",NA(),DJ7)</f>
        <v>3.35</v>
      </c>
      <c r="DK6" s="21">
        <f t="shared" si="12"/>
        <v>9.43</v>
      </c>
      <c r="DL6" s="21">
        <f t="shared" si="12"/>
        <v>12.57</v>
      </c>
      <c r="DM6" s="21">
        <f t="shared" si="12"/>
        <v>15.71</v>
      </c>
      <c r="DN6" s="21">
        <f t="shared" si="12"/>
        <v>32.49</v>
      </c>
      <c r="DO6" s="21">
        <f t="shared" si="12"/>
        <v>33.799999999999997</v>
      </c>
      <c r="DP6" s="21">
        <f t="shared" si="12"/>
        <v>36.31</v>
      </c>
      <c r="DQ6" s="21">
        <f t="shared" si="12"/>
        <v>41.55</v>
      </c>
      <c r="DR6" s="21">
        <f t="shared" si="12"/>
        <v>30.04</v>
      </c>
      <c r="DS6" s="20" t="str">
        <f>IF(DS7="","",IF(DS7="-","【-】","【"&amp;SUBSTITUTE(TEXT(DS7,"#,##0.00"),"-","△")&amp;"】"))</f>
        <v>【34.56】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435147</v>
      </c>
      <c r="D7" s="23">
        <v>46</v>
      </c>
      <c r="E7" s="23">
        <v>17</v>
      </c>
      <c r="F7" s="23">
        <v>8</v>
      </c>
      <c r="G7" s="23">
        <v>0</v>
      </c>
      <c r="H7" s="23" t="s">
        <v>96</v>
      </c>
      <c r="I7" s="23" t="s">
        <v>97</v>
      </c>
      <c r="J7" s="23" t="s">
        <v>98</v>
      </c>
      <c r="K7" s="23" t="s">
        <v>99</v>
      </c>
      <c r="L7" s="23" t="s">
        <v>100</v>
      </c>
      <c r="M7" s="23" t="s">
        <v>101</v>
      </c>
      <c r="N7" s="24" t="s">
        <v>102</v>
      </c>
      <c r="O7" s="24">
        <v>85.86</v>
      </c>
      <c r="P7" s="24">
        <v>0.27</v>
      </c>
      <c r="Q7" s="24">
        <v>100</v>
      </c>
      <c r="R7" s="24">
        <v>3300</v>
      </c>
      <c r="S7" s="24">
        <v>14058</v>
      </c>
      <c r="T7" s="24">
        <v>159.56</v>
      </c>
      <c r="U7" s="24">
        <v>88.1</v>
      </c>
      <c r="V7" s="24">
        <v>37</v>
      </c>
      <c r="W7" s="24">
        <v>0.01</v>
      </c>
      <c r="X7" s="24">
        <v>3700</v>
      </c>
      <c r="Y7" s="24">
        <v>75.55</v>
      </c>
      <c r="Z7" s="24">
        <v>47.08</v>
      </c>
      <c r="AA7" s="24">
        <v>100</v>
      </c>
      <c r="AB7" s="24">
        <v>100</v>
      </c>
      <c r="AC7" s="24">
        <v>100</v>
      </c>
      <c r="AD7" s="24">
        <v>88.54</v>
      </c>
      <c r="AE7" s="24">
        <v>84.34</v>
      </c>
      <c r="AF7" s="24">
        <v>84.44</v>
      </c>
      <c r="AG7" s="24">
        <v>87.21</v>
      </c>
      <c r="AH7" s="24">
        <v>92.31</v>
      </c>
      <c r="AI7" s="24">
        <v>94.65</v>
      </c>
      <c r="AJ7" s="24">
        <v>83.45</v>
      </c>
      <c r="AK7" s="24">
        <v>390.45</v>
      </c>
      <c r="AL7" s="24">
        <v>0</v>
      </c>
      <c r="AM7" s="24">
        <v>0</v>
      </c>
      <c r="AN7" s="24">
        <v>0</v>
      </c>
      <c r="AO7" s="24">
        <v>1351.99</v>
      </c>
      <c r="AP7" s="24">
        <v>1369.17</v>
      </c>
      <c r="AQ7" s="24">
        <v>1482.59</v>
      </c>
      <c r="AR7" s="24">
        <v>1202.49</v>
      </c>
      <c r="AS7" s="24">
        <v>796.43</v>
      </c>
      <c r="AT7" s="24">
        <v>657.67</v>
      </c>
      <c r="AU7" s="24">
        <v>0.43</v>
      </c>
      <c r="AV7" s="24">
        <v>0.64</v>
      </c>
      <c r="AW7" s="24">
        <v>0.52</v>
      </c>
      <c r="AX7" s="24">
        <v>0.41</v>
      </c>
      <c r="AY7" s="24">
        <v>0.31</v>
      </c>
      <c r="AZ7" s="24">
        <v>205.9</v>
      </c>
      <c r="BA7" s="24">
        <v>193.81</v>
      </c>
      <c r="BB7" s="24">
        <v>197.34</v>
      </c>
      <c r="BC7" s="24">
        <v>54.09</v>
      </c>
      <c r="BD7" s="24">
        <v>-5.05</v>
      </c>
      <c r="BE7" s="24">
        <v>134.46</v>
      </c>
      <c r="BF7" s="24">
        <v>58.98</v>
      </c>
      <c r="BG7" s="24">
        <v>54.87</v>
      </c>
      <c r="BH7" s="24">
        <v>45.45</v>
      </c>
      <c r="BI7" s="24">
        <v>33.58</v>
      </c>
      <c r="BJ7" s="24">
        <v>0</v>
      </c>
      <c r="BK7" s="24">
        <v>126.26</v>
      </c>
      <c r="BL7" s="24">
        <v>113.17</v>
      </c>
      <c r="BM7" s="24">
        <v>160.77000000000001</v>
      </c>
      <c r="BN7" s="24">
        <v>142.38</v>
      </c>
      <c r="BO7" s="24">
        <v>168.98</v>
      </c>
      <c r="BP7" s="24">
        <v>144.63</v>
      </c>
      <c r="BQ7" s="24">
        <v>49.96</v>
      </c>
      <c r="BR7" s="24">
        <v>23.82</v>
      </c>
      <c r="BS7" s="24">
        <v>28.71</v>
      </c>
      <c r="BT7" s="24">
        <v>49.05</v>
      </c>
      <c r="BU7" s="24">
        <v>25.82</v>
      </c>
      <c r="BV7" s="24">
        <v>35.869999999999997</v>
      </c>
      <c r="BW7" s="24">
        <v>31.6</v>
      </c>
      <c r="BX7" s="24">
        <v>30.19</v>
      </c>
      <c r="BY7" s="24">
        <v>27.52</v>
      </c>
      <c r="BZ7" s="24">
        <v>22.28</v>
      </c>
      <c r="CA7" s="24">
        <v>22.84</v>
      </c>
      <c r="CB7" s="24">
        <v>320.37</v>
      </c>
      <c r="CC7" s="24">
        <v>660.38</v>
      </c>
      <c r="CD7" s="24">
        <v>546.02</v>
      </c>
      <c r="CE7" s="24">
        <v>319.45999999999998</v>
      </c>
      <c r="CF7" s="24">
        <v>626.41</v>
      </c>
      <c r="CG7" s="24">
        <v>528.78</v>
      </c>
      <c r="CH7" s="24">
        <v>596.92999999999995</v>
      </c>
      <c r="CI7" s="24">
        <v>631.54999999999995</v>
      </c>
      <c r="CJ7" s="24">
        <v>659.63</v>
      </c>
      <c r="CK7" s="24">
        <v>807.61</v>
      </c>
      <c r="CL7" s="24">
        <v>817.45</v>
      </c>
      <c r="CM7" s="24" t="s">
        <v>102</v>
      </c>
      <c r="CN7" s="24" t="s">
        <v>102</v>
      </c>
      <c r="CO7" s="24" t="s">
        <v>102</v>
      </c>
      <c r="CP7" s="24" t="s">
        <v>102</v>
      </c>
      <c r="CQ7" s="24" t="s">
        <v>102</v>
      </c>
      <c r="CR7" s="24">
        <v>26.11</v>
      </c>
      <c r="CS7" s="24">
        <v>24.44</v>
      </c>
      <c r="CT7" s="24">
        <v>25.16</v>
      </c>
      <c r="CU7" s="24">
        <v>26.69</v>
      </c>
      <c r="CV7" s="24">
        <v>22.94</v>
      </c>
      <c r="CW7" s="24">
        <v>24.25</v>
      </c>
      <c r="CX7" s="24">
        <v>95.56</v>
      </c>
      <c r="CY7" s="24">
        <v>95.24</v>
      </c>
      <c r="CZ7" s="24">
        <v>94.87</v>
      </c>
      <c r="DA7" s="24">
        <v>94.87</v>
      </c>
      <c r="DB7" s="24">
        <v>94.59</v>
      </c>
      <c r="DC7" s="24">
        <v>94.97</v>
      </c>
      <c r="DD7" s="24">
        <v>95.52</v>
      </c>
      <c r="DE7" s="24">
        <v>95.65</v>
      </c>
      <c r="DF7" s="24">
        <v>94.53</v>
      </c>
      <c r="DG7" s="24">
        <v>95.5</v>
      </c>
      <c r="DH7" s="24">
        <v>96.9</v>
      </c>
      <c r="DI7" s="24">
        <v>3.24</v>
      </c>
      <c r="DJ7" s="24">
        <v>3.35</v>
      </c>
      <c r="DK7" s="24">
        <v>9.43</v>
      </c>
      <c r="DL7" s="24">
        <v>12.57</v>
      </c>
      <c r="DM7" s="24">
        <v>15.71</v>
      </c>
      <c r="DN7" s="24">
        <v>32.49</v>
      </c>
      <c r="DO7" s="24">
        <v>33.799999999999997</v>
      </c>
      <c r="DP7" s="24">
        <v>36.31</v>
      </c>
      <c r="DQ7" s="24">
        <v>41.55</v>
      </c>
      <c r="DR7" s="24">
        <v>30.04</v>
      </c>
      <c r="DS7" s="24">
        <v>34.56</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2026-01-21T05:28:14Z</cp:lastPrinted>
  <dcterms:created xsi:type="dcterms:W3CDTF">2025-12-23T06:27:45Z</dcterms:created>
  <dcterms:modified xsi:type="dcterms:W3CDTF">2026-02-05T07:33:18Z</dcterms:modified>
  <cp:category/>
</cp:coreProperties>
</file>