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39 水上村\下水道\"/>
    </mc:Choice>
  </mc:AlternateContent>
  <xr:revisionPtr revIDLastSave="0" documentId="13_ncr:1_{459D4F2D-3250-420E-87FF-DB48E2CCE9A4}" xr6:coauthVersionLast="47" xr6:coauthVersionMax="47" xr10:uidLastSave="{00000000-0000-0000-0000-000000000000}"/>
  <workbookProtection workbookAlgorithmName="SHA-512" workbookHashValue="R4Djn543EDhNvHNoZg1RPRYK6YisPHV9qtbKYy4x+mlwD3JjaTrOHbHQ1VJfk/09WvhYihNspXb9/PjfrI9L0Q==" workbookSaltValue="mVZ+uzOBwC6B97CFWEIno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I85" i="4"/>
  <c r="F85" i="4"/>
  <c r="E85" i="4"/>
  <c r="AT10" i="4"/>
  <c r="AL10" i="4"/>
  <c r="I10"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<sst xmlns="http://schemas.openxmlformats.org/spreadsheetml/2006/main" count="319" uniqueCount="116">
  <si>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</si>
  <si>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</si>
  <si>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</si>
  <si>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</si>
  <si>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</si>
  <si>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</si>
  <si>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</si>
  <si>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</si>
  <si>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</si>
  <si>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</si>
  <si>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</si>
  <si>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</si>
  <si>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</si>
  <si>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</si>
  <si>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</si>
  <si>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</si>
  <si>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</si>
  <si>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</si>
  <si>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</si>
  <si>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</si>
  <si>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</si>
  <si>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</si>
  <si>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</si>
  <si>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</si>
  <si>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</si>
  <si>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</si>
  <si>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</si>
  <si>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</si>
  <si>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</si>
  <si>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</si>
  <si>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</si>
  <si>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</si>
  <si>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</si>
  <si>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</si>
  <si>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</si>
  <si>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</si>
  <si>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</si>
  <si>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</si>
  <si>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</si>
  <si>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</si>
  <si>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</si>
  <si>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</si>
  <si>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</si>
  <si>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</si>
  <si>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</si>
  <si>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</si>
  <si>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</si>
  <si>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</si>
  <si>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</si>
  <si>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</si>
  <si>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</si>
  <si>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</si>
  <si>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</si>
  <si>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</si>
  <si>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</si>
  <si>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</si>
  <si>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</si>
  <si>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</si>
  <si>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</si>
  <si>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</si>
  <si>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</si>
  <si>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</si>
  <si>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</si>
  <si>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</si>
  <si>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</si>
  <si>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</si>
  <si>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</si>
  <si>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</si>
  <si>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</si>
  <si>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</si>
  <si>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</si>
  <si>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</si>
  <si>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</si>
  <si>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</si>
  <si>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</si>
  <si>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</si>
  <si>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</si>
  <si>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</si>
  <si>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</si>
  <si>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</si>
  <si>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</si>
  <si>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</si>
  <si>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</si>
  <si>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</si>
  <si>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</si>
  <si>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</si>
  <si>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</si>
  <si>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</si>
  <si>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</si>
  <si>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</si>
  <si>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</si>
  <si>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</si>
  <si>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</si>
  <si>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</si>
  <si>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</si>
  <si>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</si>
  <si>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水上村</t>
  </si>
  <si>
    <t>法適用</t>
  </si>
  <si>
    <t>下水道事業</t>
  </si>
  <si>
    <t>林業集落排水</t>
  </si>
  <si>
    <t>G2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</si>
  <si>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</si>
  <si>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</si>
  <si>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</si>
  <si>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</si>
  <si>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</si>
  <si>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</si>
  <si>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</si>
  <si>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</si>
  <si>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</si>
  <si>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</si>
  <si>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</si>
  <si>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</si>
  <si>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使用料収入だけでは維持管理が困難であるため、適正な運営が厳しい状況にある。
今後、施設の維持方法について検討が必要である。また、経営戦略については、令和7年度に改定年度となリ現在業務委託により実施中のため、今後は新たな経営戦略をもとに事業の経営を行っていく。
【経営戦略】
○H29.3　策定済み
※令和7年度見直しのため策定業務委託</t>
    <phoneticPr fontId="4"/>
  </si>
  <si>
    <t>施設の利用状況に応じて、維持方法について検討していく必要がある。高齢化による人口減少により、施設の規模や在り方について検討し、事業自体について検討していく必要がある。
また、公営企業会計移行に向けＲ３年度から事業に取組み、Ｒ６年度からの法適用を実施している。今後は適正な資産管理・施設の維持改善や長寿命化を図っていきたい。</t>
    <rPh sb="32" eb="35">
      <t>コウレイカ</t>
    </rPh>
    <rPh sb="38" eb="40">
      <t>ジンコウ</t>
    </rPh>
    <rPh sb="40" eb="42">
      <t>ゲンショウ</t>
    </rPh>
    <rPh sb="46" eb="48">
      <t>シセツ</t>
    </rPh>
    <rPh sb="49" eb="51">
      <t>キボ</t>
    </rPh>
    <rPh sb="52" eb="53">
      <t>ア</t>
    </rPh>
    <rPh sb="54" eb="55">
      <t>カタ</t>
    </rPh>
    <rPh sb="59" eb="61">
      <t>ケントウ</t>
    </rPh>
    <rPh sb="63" eb="65">
      <t>ジギョウ</t>
    </rPh>
    <rPh sb="65" eb="67">
      <t>ジタイ</t>
    </rPh>
    <rPh sb="71" eb="73">
      <t>ケントウ</t>
    </rPh>
    <rPh sb="77" eb="79">
      <t>ヒツヨウ</t>
    </rPh>
    <phoneticPr fontId="4"/>
  </si>
  <si>
    <t>①形状収支比率 ⑤経費回収率
経常収支比率は類似団体平均値を上回り、単年度収支は黒字であり、経営の安定性は一定程度確保されている状況にある。一方、経費回収率から分かるように下水道使用料だけでは経常費用を賄えておらず一般会計からの繰入金等にて補っており、今後は使用料体系の見直しや経費削減の取り組みが課題である。
⑥汚水処理原価　⑦施設利用率
汚水処理原価については、類似団体平均を大きく上回っており、加えて施設利用率は平均値よりも低い水準となっており、施設能力に対して実際の処理量が少ない状況である。また、一定の施設規模や維持管理体制を維持する必要があることからスケールメリットが働きにくい状況にある。処理人口規模の小ささや、施設維持管理費の負担に等によりコスト割高となっていることが要因の一つと考えられる。
⑧水洗化率
水洗化率については、類似団体平均値を上回っているが、水洗化率100％を目標に今後とも普及啓発を行っていきたい。</t>
    <rPh sb="30" eb="32">
      <t>ウワマワ</t>
    </rPh>
    <rPh sb="96" eb="98">
      <t>ケイジョウ</t>
    </rPh>
    <rPh sb="183" eb="185">
      <t>ルイジ</t>
    </rPh>
    <rPh sb="185" eb="187">
      <t>ダンタイ</t>
    </rPh>
    <rPh sb="187" eb="189">
      <t>ヘイキン</t>
    </rPh>
    <rPh sb="190" eb="191">
      <t>オオ</t>
    </rPh>
    <rPh sb="193" eb="195">
      <t>ウワマワ</t>
    </rPh>
    <rPh sb="200" eb="201">
      <t>クワ</t>
    </rPh>
    <rPh sb="203" eb="205">
      <t>シセツ</t>
    </rPh>
    <rPh sb="205" eb="207">
      <t>リヨウ</t>
    </rPh>
    <rPh sb="207" eb="208">
      <t>リツ</t>
    </rPh>
    <rPh sb="209" eb="212">
      <t>ヘイキンチ</t>
    </rPh>
    <rPh sb="215" eb="216">
      <t>ヒク</t>
    </rPh>
    <rPh sb="217" eb="219">
      <t>スイジュン</t>
    </rPh>
    <rPh sb="226" eb="228">
      <t>シセツ</t>
    </rPh>
    <rPh sb="228" eb="230">
      <t>ノウリョク</t>
    </rPh>
    <rPh sb="231" eb="232">
      <t>タイ</t>
    </rPh>
    <rPh sb="234" eb="236">
      <t>ジッサイ</t>
    </rPh>
    <rPh sb="237" eb="239">
      <t>ショリ</t>
    </rPh>
    <rPh sb="239" eb="240">
      <t>リョウ</t>
    </rPh>
    <rPh sb="241" eb="242">
      <t>スク</t>
    </rPh>
    <rPh sb="244" eb="246">
      <t>ジョウキョウ</t>
    </rPh>
    <rPh sb="253" eb="255">
      <t>イッテイ</t>
    </rPh>
    <rPh sb="256" eb="258">
      <t>シセツ</t>
    </rPh>
    <rPh sb="258" eb="260">
      <t>キボ</t>
    </rPh>
    <rPh sb="261" eb="263">
      <t>イジ</t>
    </rPh>
    <rPh sb="263" eb="265">
      <t>カンリ</t>
    </rPh>
    <rPh sb="265" eb="267">
      <t>タイセイ</t>
    </rPh>
    <rPh sb="268" eb="270">
      <t>イジ</t>
    </rPh>
    <rPh sb="272" eb="274">
      <t>ヒツヨウ</t>
    </rPh>
    <rPh sb="290" eb="291">
      <t>ハタラ</t>
    </rPh>
    <rPh sb="295" eb="297">
      <t>ジョウキョウ</t>
    </rPh>
    <rPh sb="301" eb="303">
      <t>ショリ</t>
    </rPh>
    <rPh sb="303" eb="305">
      <t>ジンコウ</t>
    </rPh>
    <rPh sb="305" eb="307">
      <t>キボ</t>
    </rPh>
    <rPh sb="308" eb="309">
      <t>チイ</t>
    </rPh>
    <rPh sb="313" eb="315">
      <t>シセツ</t>
    </rPh>
    <rPh sb="315" eb="317">
      <t>イジ</t>
    </rPh>
    <rPh sb="317" eb="319">
      <t>カンリ</t>
    </rPh>
    <rPh sb="319" eb="320">
      <t>ヒ</t>
    </rPh>
    <rPh sb="321" eb="323">
      <t>フタン</t>
    </rPh>
    <rPh sb="324" eb="325">
      <t>トウ</t>
    </rPh>
    <rPh sb="331" eb="333">
      <t>ワリダカ</t>
    </rPh>
    <rPh sb="342" eb="344">
      <t>ヨウイン</t>
    </rPh>
    <rPh sb="345" eb="346">
      <t>ヒト</t>
    </rPh>
    <rPh sb="348" eb="349">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</si>
</sst>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DA9-410C-BEA0-668ECE37FD2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8DA9-410C-BEA0-668ECE37FD2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13.95</c:v>
                </c:pt>
              </c:numCache>
            </c:numRef>
          </c:val>
          <c:extLst>
            <c:ext xmlns:c16="http://schemas.microsoft.com/office/drawing/2014/chart" uri="{C3380CC4-5D6E-409C-BE32-E72D297353CC}">
              <c16:uniqueId val="{00000000-C014-4F20-884C-83B24828E94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35.700000000000003</c:v>
                </c:pt>
              </c:numCache>
            </c:numRef>
          </c:val>
          <c:smooth val="0"/>
          <c:extLst>
            <c:ext xmlns:c16="http://schemas.microsoft.com/office/drawing/2014/chart" uri="{C3380CC4-5D6E-409C-BE32-E72D297353CC}">
              <c16:uniqueId val="{00000001-C014-4F20-884C-83B24828E94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93.33</c:v>
                </c:pt>
              </c:numCache>
            </c:numRef>
          </c:val>
          <c:extLst>
            <c:ext xmlns:c16="http://schemas.microsoft.com/office/drawing/2014/chart" uri="{C3380CC4-5D6E-409C-BE32-E72D297353CC}">
              <c16:uniqueId val="{00000000-F185-4359-90AA-58FD5217951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93.29</c:v>
                </c:pt>
              </c:numCache>
            </c:numRef>
          </c:val>
          <c:smooth val="0"/>
          <c:extLst>
            <c:ext xmlns:c16="http://schemas.microsoft.com/office/drawing/2014/chart" uri="{C3380CC4-5D6E-409C-BE32-E72D297353CC}">
              <c16:uniqueId val="{00000001-F185-4359-90AA-58FD5217951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131.72999999999999</c:v>
                </c:pt>
              </c:numCache>
            </c:numRef>
          </c:val>
          <c:extLst>
            <c:ext xmlns:c16="http://schemas.microsoft.com/office/drawing/2014/chart" uri="{C3380CC4-5D6E-409C-BE32-E72D297353CC}">
              <c16:uniqueId val="{00000000-83E1-4D93-AF3D-500AB047750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96.86</c:v>
                </c:pt>
              </c:numCache>
            </c:numRef>
          </c:val>
          <c:smooth val="0"/>
          <c:extLst>
            <c:ext xmlns:c16="http://schemas.microsoft.com/office/drawing/2014/chart" uri="{C3380CC4-5D6E-409C-BE32-E72D297353CC}">
              <c16:uniqueId val="{00000001-83E1-4D93-AF3D-500AB047750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c:v>
                </c:pt>
              </c:numCache>
            </c:numRef>
          </c:val>
          <c:extLst>
            <c:ext xmlns:c16="http://schemas.microsoft.com/office/drawing/2014/chart" uri="{C3380CC4-5D6E-409C-BE32-E72D297353CC}">
              <c16:uniqueId val="{00000000-E7DE-447D-829B-CB692B5C2E0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33.5</c:v>
                </c:pt>
              </c:numCache>
            </c:numRef>
          </c:val>
          <c:smooth val="0"/>
          <c:extLst>
            <c:ext xmlns:c16="http://schemas.microsoft.com/office/drawing/2014/chart" uri="{C3380CC4-5D6E-409C-BE32-E72D297353CC}">
              <c16:uniqueId val="{00000001-E7DE-447D-829B-CB692B5C2E0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C6E-46C9-A9DD-FE04F09C47E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9C6E-46C9-A9DD-FE04F09C47E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798-4EF9-BFBC-EEF90DDF627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355.48</c:v>
                </c:pt>
              </c:numCache>
            </c:numRef>
          </c:val>
          <c:smooth val="0"/>
          <c:extLst>
            <c:ext xmlns:c16="http://schemas.microsoft.com/office/drawing/2014/chart" uri="{C3380CC4-5D6E-409C-BE32-E72D297353CC}">
              <c16:uniqueId val="{00000001-7798-4EF9-BFBC-EEF90DDF627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121.93</c:v>
                </c:pt>
              </c:numCache>
            </c:numRef>
          </c:val>
          <c:extLst>
            <c:ext xmlns:c16="http://schemas.microsoft.com/office/drawing/2014/chart" uri="{C3380CC4-5D6E-409C-BE32-E72D297353CC}">
              <c16:uniqueId val="{00000000-3616-427B-BF83-B37E9F89BA3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35.03</c:v>
                </c:pt>
              </c:numCache>
            </c:numRef>
          </c:val>
          <c:smooth val="0"/>
          <c:extLst>
            <c:ext xmlns:c16="http://schemas.microsoft.com/office/drawing/2014/chart" uri="{C3380CC4-5D6E-409C-BE32-E72D297353CC}">
              <c16:uniqueId val="{00000001-3616-427B-BF83-B37E9F89BA3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BFB-466E-9E2D-298F25074E4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543.6</c:v>
                </c:pt>
              </c:numCache>
            </c:numRef>
          </c:val>
          <c:smooth val="0"/>
          <c:extLst>
            <c:ext xmlns:c16="http://schemas.microsoft.com/office/drawing/2014/chart" uri="{C3380CC4-5D6E-409C-BE32-E72D297353CC}">
              <c16:uniqueId val="{00000001-1BFB-466E-9E2D-298F25074E4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33.17</c:v>
                </c:pt>
              </c:numCache>
            </c:numRef>
          </c:val>
          <c:extLst>
            <c:ext xmlns:c16="http://schemas.microsoft.com/office/drawing/2014/chart" uri="{C3380CC4-5D6E-409C-BE32-E72D297353CC}">
              <c16:uniqueId val="{00000000-6228-4014-983C-2335043DBCE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30.03</c:v>
                </c:pt>
              </c:numCache>
            </c:numRef>
          </c:val>
          <c:smooth val="0"/>
          <c:extLst>
            <c:ext xmlns:c16="http://schemas.microsoft.com/office/drawing/2014/chart" uri="{C3380CC4-5D6E-409C-BE32-E72D297353CC}">
              <c16:uniqueId val="{00000001-6228-4014-983C-2335043DBCE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729.12</c:v>
                </c:pt>
              </c:numCache>
            </c:numRef>
          </c:val>
          <c:extLst>
            <c:ext xmlns:c16="http://schemas.microsoft.com/office/drawing/2014/chart" uri="{C3380CC4-5D6E-409C-BE32-E72D297353CC}">
              <c16:uniqueId val="{00000000-B147-4938-8FDD-2D66D4D434B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609.94000000000005</c:v>
                </c:pt>
              </c:numCache>
            </c:numRef>
          </c:val>
          <c:smooth val="0"/>
          <c:extLst>
            <c:ext xmlns:c16="http://schemas.microsoft.com/office/drawing/2014/chart" uri="{C3380CC4-5D6E-409C-BE32-E72D297353CC}">
              <c16:uniqueId val="{00000001-B147-4938-8FDD-2D66D4D434B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【43.01】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【574.95】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3"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熊本県　水上村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林業集落排水</v>
      </c>
      <c r="Q8" s="64"/>
      <c r="R8" s="64"/>
      <c r="S8" s="64"/>
      <c r="T8" s="64"/>
      <c r="U8" s="64"/>
      <c r="V8" s="64"/>
      <c r="W8" s="64" t="str">
        <f>データ!L6</f>
        <v>G2</v>
      </c>
      <c r="X8" s="64"/>
      <c r="Y8" s="64"/>
      <c r="Z8" s="64"/>
      <c r="AA8" s="64"/>
      <c r="AB8" s="64"/>
      <c r="AC8" s="64"/>
      <c r="AD8" s="65" t="str">
        <f>データ!$M$6</f>
        <v>非設置</v>
      </c>
      <c r="AE8" s="65"/>
      <c r="AF8" s="65"/>
      <c r="AG8" s="65"/>
      <c r="AH8" s="65"/>
      <c r="AI8" s="65"/>
      <c r="AJ8" s="65"/>
      <c r="AK8" s="3"/>
      <c r="AL8" s="45">
        <f>データ!S6</f>
        <v>1933</v>
      </c>
      <c r="AM8" s="45"/>
      <c r="AN8" s="45"/>
      <c r="AO8" s="45"/>
      <c r="AP8" s="45"/>
      <c r="AQ8" s="45"/>
      <c r="AR8" s="45"/>
      <c r="AS8" s="45"/>
      <c r="AT8" s="44">
        <f>データ!T6</f>
        <v>190.96</v>
      </c>
      <c r="AU8" s="44"/>
      <c r="AV8" s="44"/>
      <c r="AW8" s="44"/>
      <c r="AX8" s="44"/>
      <c r="AY8" s="44"/>
      <c r="AZ8" s="44"/>
      <c r="BA8" s="44"/>
      <c r="BB8" s="44">
        <f>データ!U6</f>
        <v>10.119999999999999</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81.28</v>
      </c>
      <c r="J10" s="44"/>
      <c r="K10" s="44"/>
      <c r="L10" s="44"/>
      <c r="M10" s="44"/>
      <c r="N10" s="44"/>
      <c r="O10" s="44"/>
      <c r="P10" s="44">
        <f>データ!P6</f>
        <v>2.35</v>
      </c>
      <c r="Q10" s="44"/>
      <c r="R10" s="44"/>
      <c r="S10" s="44"/>
      <c r="T10" s="44"/>
      <c r="U10" s="44"/>
      <c r="V10" s="44"/>
      <c r="W10" s="44">
        <f>データ!Q6</f>
        <v>100</v>
      </c>
      <c r="X10" s="44"/>
      <c r="Y10" s="44"/>
      <c r="Z10" s="44"/>
      <c r="AA10" s="44"/>
      <c r="AB10" s="44"/>
      <c r="AC10" s="44"/>
      <c r="AD10" s="45">
        <f>データ!R6</f>
        <v>3160</v>
      </c>
      <c r="AE10" s="45"/>
      <c r="AF10" s="45"/>
      <c r="AG10" s="45"/>
      <c r="AH10" s="45"/>
      <c r="AI10" s="45"/>
      <c r="AJ10" s="45"/>
      <c r="AK10" s="2"/>
      <c r="AL10" s="45">
        <f>データ!V6</f>
        <v>45</v>
      </c>
      <c r="AM10" s="45"/>
      <c r="AN10" s="45"/>
      <c r="AO10" s="45"/>
      <c r="AP10" s="45"/>
      <c r="AQ10" s="45"/>
      <c r="AR10" s="45"/>
      <c r="AS10" s="45"/>
      <c r="AT10" s="44">
        <f>データ!W6</f>
        <v>0.08</v>
      </c>
      <c r="AU10" s="44"/>
      <c r="AV10" s="44"/>
      <c r="AW10" s="44"/>
      <c r="AX10" s="44"/>
      <c r="AY10" s="44"/>
      <c r="AZ10" s="44"/>
      <c r="BA10" s="44"/>
      <c r="BB10" s="44">
        <f>データ!X6</f>
        <v>562.5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【97.32】</v>
      </c>
      <c r="F85" s="12" t="str">
        <f>データ!AT6</f>
        <v>【273.50】</v>
      </c>
      <c r="G85" s="12" t="str">
        <f>データ!BE6</f>
        <v>【43.01】</v>
      </c>
      <c r="H85" s="12" t="str">
        <f>データ!BP6</f>
        <v>【421.62】</v>
      </c>
      <c r="I85" s="12" t="str">
        <f>データ!CA6</f>
        <v>【31.85】</v>
      </c>
      <c r="J85" s="12" t="str">
        <f>データ!CL6</f>
        <v>【574.95】</v>
      </c>
      <c r="K85" s="12" t="str">
        <f>データ!CW6</f>
        <v>【34.76】</v>
      </c>
      <c r="L85" s="12" t="str">
        <f>データ!DH6</f>
        <v>【92.21】</v>
      </c>
      <c r="M85" s="12" t="str">
        <f>データ!DS6</f>
        <v>【29.90】</v>
      </c>
      <c r="N85" s="12" t="str">
        <f>データ!ED6</f>
        <v>【0.00】</v>
      </c>
      <c r="O85" s="12" t="str">
        <f>データ!EO6</f>
        <v>【0.00】</v>
      </c>
    </row>
  </sheetData>
  <sheetProtection algorithmName="SHA-512" hashValue="G3etu6klpgrMLvUX5ZexyDq40ZF3D/dayAHGVBx+Co7ivtuSw6dh3Vx/XlBm1biXUAbIL96YAOCX+Y2Iun1QoQ==" saltValue="PPDQjY+R8deNMZjz7yILJ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435074</v>
      </c>
      <c r="D6" s="19">
        <f t="shared" si="3"/>
        <v>46</v>
      </c>
      <c r="E6" s="19">
        <f t="shared" si="3"/>
        <v>17</v>
      </c>
      <c r="F6" s="19">
        <f t="shared" si="3"/>
        <v>7</v>
      </c>
      <c r="G6" s="19">
        <f t="shared" si="3"/>
        <v>0</v>
      </c>
      <c r="H6" s="19" t="str">
        <f t="shared" si="3"/>
        <v>熊本県　水上村</v>
      </c>
      <c r="I6" s="19" t="str">
        <f t="shared" si="3"/>
        <v>法適用</v>
      </c>
      <c r="J6" s="19" t="str">
        <f t="shared" si="3"/>
        <v>下水道事業</v>
      </c>
      <c r="K6" s="19" t="str">
        <f t="shared" si="3"/>
        <v>林業集落排水</v>
      </c>
      <c r="L6" s="19" t="str">
        <f t="shared" si="3"/>
        <v>G2</v>
      </c>
      <c r="M6" s="19" t="str">
        <f t="shared" si="3"/>
        <v>非設置</v>
      </c>
      <c r="N6" s="20" t="str">
        <f t="shared" si="3"/>
        <v>-</v>
      </c>
      <c r="O6" s="20">
        <f t="shared" si="3"/>
        <v>81.28</v>
      </c>
      <c r="P6" s="20">
        <f t="shared" si="3"/>
        <v>2.35</v>
      </c>
      <c r="Q6" s="20">
        <f t="shared" si="3"/>
        <v>100</v>
      </c>
      <c r="R6" s="20">
        <f t="shared" si="3"/>
        <v>3160</v>
      </c>
      <c r="S6" s="20">
        <f t="shared" si="3"/>
        <v>1933</v>
      </c>
      <c r="T6" s="20">
        <f t="shared" si="3"/>
        <v>190.96</v>
      </c>
      <c r="U6" s="20">
        <f t="shared" si="3"/>
        <v>10.119999999999999</v>
      </c>
      <c r="V6" s="20">
        <f t="shared" si="3"/>
        <v>45</v>
      </c>
      <c r="W6" s="20">
        <f t="shared" si="3"/>
        <v>0.08</v>
      </c>
      <c r="X6" s="20">
        <f t="shared" si="3"/>
        <v>562.5</v>
      </c>
      <c r="Y6" s="21" t="str">
        <f>IF(Y7="",NA(),Y7)</f>
        <v>-</v>
      </c>
      <c r="Z6" s="21" t="str">
        <f t="shared" ref="Z6:AH6" si="4">IF(Z7="",NA(),Z7)</f>
        <v>-</v>
      </c>
      <c r="AA6" s="21" t="str">
        <f t="shared" si="4"/>
        <v>-</v>
      </c>
      <c r="AB6" s="21" t="str">
        <f t="shared" si="4"/>
        <v>-</v>
      </c>
      <c r="AC6" s="21">
        <f t="shared" si="4"/>
        <v>131.72999999999999</v>
      </c>
      <c r="AD6" s="21" t="str">
        <f t="shared" si="4"/>
        <v>-</v>
      </c>
      <c r="AE6" s="21" t="str">
        <f t="shared" si="4"/>
        <v>-</v>
      </c>
      <c r="AF6" s="21" t="str">
        <f t="shared" si="4"/>
        <v>-</v>
      </c>
      <c r="AG6" s="21" t="str">
        <f t="shared" si="4"/>
        <v>-</v>
      </c>
      <c r="AH6" s="21">
        <f t="shared" si="4"/>
        <v>96.86</v>
      </c>
      <c r="AI6" s="20" t="str">
        <f>IF(AI7="","",IF(AI7="-","【-】","【"&amp;SUBSTITUTE(TEXT(AI7,"#,##0.00"),"-","△")&amp;"】"))</f>
        <v>【97.32】</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355.48</v>
      </c>
      <c r="AT6" s="20" t="str">
        <f>IF(AT7="","",IF(AT7="-","【-】","【"&amp;SUBSTITUTE(TEXT(AT7,"#,##0.00"),"-","△")&amp;"】"))</f>
        <v>【273.50】</v>
      </c>
      <c r="AU6" s="21" t="str">
        <f>IF(AU7="",NA(),AU7)</f>
        <v>-</v>
      </c>
      <c r="AV6" s="21" t="str">
        <f t="shared" ref="AV6:BD6" si="6">IF(AV7="",NA(),AV7)</f>
        <v>-</v>
      </c>
      <c r="AW6" s="21" t="str">
        <f t="shared" si="6"/>
        <v>-</v>
      </c>
      <c r="AX6" s="21" t="str">
        <f t="shared" si="6"/>
        <v>-</v>
      </c>
      <c r="AY6" s="21">
        <f t="shared" si="6"/>
        <v>121.93</v>
      </c>
      <c r="AZ6" s="21" t="str">
        <f t="shared" si="6"/>
        <v>-</v>
      </c>
      <c r="BA6" s="21" t="str">
        <f t="shared" si="6"/>
        <v>-</v>
      </c>
      <c r="BB6" s="21" t="str">
        <f t="shared" si="6"/>
        <v>-</v>
      </c>
      <c r="BC6" s="21" t="str">
        <f t="shared" si="6"/>
        <v>-</v>
      </c>
      <c r="BD6" s="21">
        <f t="shared" si="6"/>
        <v>35.03</v>
      </c>
      <c r="BE6" s="20" t="str">
        <f>IF(BE7="","",IF(BE7="-","【-】","【"&amp;SUBSTITUTE(TEXT(BE7,"#,##0.00"),"-","△")&amp;"】"))</f>
        <v>【43.01】</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543.6</v>
      </c>
      <c r="BP6" s="20" t="str">
        <f>IF(BP7="","",IF(BP7="-","【-】","【"&amp;SUBSTITUTE(TEXT(BP7,"#,##0.00"),"-","△")&amp;"】"))</f>
        <v>【421.62】</v>
      </c>
      <c r="BQ6" s="21" t="str">
        <f>IF(BQ7="",NA(),BQ7)</f>
        <v>-</v>
      </c>
      <c r="BR6" s="21" t="str">
        <f t="shared" ref="BR6:BZ6" si="8">IF(BR7="",NA(),BR7)</f>
        <v>-</v>
      </c>
      <c r="BS6" s="21" t="str">
        <f t="shared" si="8"/>
        <v>-</v>
      </c>
      <c r="BT6" s="21" t="str">
        <f t="shared" si="8"/>
        <v>-</v>
      </c>
      <c r="BU6" s="21">
        <f t="shared" si="8"/>
        <v>33.17</v>
      </c>
      <c r="BV6" s="21" t="str">
        <f t="shared" si="8"/>
        <v>-</v>
      </c>
      <c r="BW6" s="21" t="str">
        <f t="shared" si="8"/>
        <v>-</v>
      </c>
      <c r="BX6" s="21" t="str">
        <f t="shared" si="8"/>
        <v>-</v>
      </c>
      <c r="BY6" s="21" t="str">
        <f t="shared" si="8"/>
        <v>-</v>
      </c>
      <c r="BZ6" s="21">
        <f t="shared" si="8"/>
        <v>30.03</v>
      </c>
      <c r="CA6" s="20" t="str">
        <f>IF(CA7="","",IF(CA7="-","【-】","【"&amp;SUBSTITUTE(TEXT(CA7,"#,##0.00"),"-","△")&amp;"】"))</f>
        <v>【31.85】</v>
      </c>
      <c r="CB6" s="21" t="str">
        <f>IF(CB7="",NA(),CB7)</f>
        <v>-</v>
      </c>
      <c r="CC6" s="21" t="str">
        <f t="shared" ref="CC6:CK6" si="9">IF(CC7="",NA(),CC7)</f>
        <v>-</v>
      </c>
      <c r="CD6" s="21" t="str">
        <f t="shared" si="9"/>
        <v>-</v>
      </c>
      <c r="CE6" s="21" t="str">
        <f t="shared" si="9"/>
        <v>-</v>
      </c>
      <c r="CF6" s="21">
        <f t="shared" si="9"/>
        <v>729.12</v>
      </c>
      <c r="CG6" s="21" t="str">
        <f t="shared" si="9"/>
        <v>-</v>
      </c>
      <c r="CH6" s="21" t="str">
        <f t="shared" si="9"/>
        <v>-</v>
      </c>
      <c r="CI6" s="21" t="str">
        <f t="shared" si="9"/>
        <v>-</v>
      </c>
      <c r="CJ6" s="21" t="str">
        <f t="shared" si="9"/>
        <v>-</v>
      </c>
      <c r="CK6" s="21">
        <f t="shared" si="9"/>
        <v>609.94000000000005</v>
      </c>
      <c r="CL6" s="20" t="str">
        <f>IF(CL7="","",IF(CL7="-","【-】","【"&amp;SUBSTITUTE(TEXT(CL7,"#,##0.00"),"-","△")&amp;"】"))</f>
        <v>【574.95】</v>
      </c>
      <c r="CM6" s="21" t="str">
        <f>IF(CM7="",NA(),CM7)</f>
        <v>-</v>
      </c>
      <c r="CN6" s="21" t="str">
        <f t="shared" ref="CN6:CV6" si="10">IF(CN7="",NA(),CN7)</f>
        <v>-</v>
      </c>
      <c r="CO6" s="21" t="str">
        <f t="shared" si="10"/>
        <v>-</v>
      </c>
      <c r="CP6" s="21" t="str">
        <f t="shared" si="10"/>
        <v>-</v>
      </c>
      <c r="CQ6" s="21">
        <f t="shared" si="10"/>
        <v>13.95</v>
      </c>
      <c r="CR6" s="21" t="str">
        <f t="shared" si="10"/>
        <v>-</v>
      </c>
      <c r="CS6" s="21" t="str">
        <f t="shared" si="10"/>
        <v>-</v>
      </c>
      <c r="CT6" s="21" t="str">
        <f t="shared" si="10"/>
        <v>-</v>
      </c>
      <c r="CU6" s="21" t="str">
        <f t="shared" si="10"/>
        <v>-</v>
      </c>
      <c r="CV6" s="21">
        <f t="shared" si="10"/>
        <v>35.700000000000003</v>
      </c>
      <c r="CW6" s="20" t="str">
        <f>IF(CW7="","",IF(CW7="-","【-】","【"&amp;SUBSTITUTE(TEXT(CW7,"#,##0.00"),"-","△")&amp;"】"))</f>
        <v>【34.76】</v>
      </c>
      <c r="CX6" s="21" t="str">
        <f>IF(CX7="",NA(),CX7)</f>
        <v>-</v>
      </c>
      <c r="CY6" s="21" t="str">
        <f t="shared" ref="CY6:DG6" si="11">IF(CY7="",NA(),CY7)</f>
        <v>-</v>
      </c>
      <c r="CZ6" s="21" t="str">
        <f t="shared" si="11"/>
        <v>-</v>
      </c>
      <c r="DA6" s="21" t="str">
        <f t="shared" si="11"/>
        <v>-</v>
      </c>
      <c r="DB6" s="21">
        <f t="shared" si="11"/>
        <v>93.33</v>
      </c>
      <c r="DC6" s="21" t="str">
        <f t="shared" si="11"/>
        <v>-</v>
      </c>
      <c r="DD6" s="21" t="str">
        <f t="shared" si="11"/>
        <v>-</v>
      </c>
      <c r="DE6" s="21" t="str">
        <f t="shared" si="11"/>
        <v>-</v>
      </c>
      <c r="DF6" s="21" t="str">
        <f t="shared" si="11"/>
        <v>-</v>
      </c>
      <c r="DG6" s="21">
        <f t="shared" si="11"/>
        <v>93.29</v>
      </c>
      <c r="DH6" s="20" t="str">
        <f>IF(DH7="","",IF(DH7="-","【-】","【"&amp;SUBSTITUTE(TEXT(DH7,"#,##0.00"),"-","△")&amp;"】"))</f>
        <v>【92.21】</v>
      </c>
      <c r="DI6" s="21" t="str">
        <f>IF(DI7="",NA(),DI7)</f>
        <v>-</v>
      </c>
      <c r="DJ6" s="21" t="str">
        <f t="shared" ref="DJ6:DR6" si="12">IF(DJ7="",NA(),DJ7)</f>
        <v>-</v>
      </c>
      <c r="DK6" s="21" t="str">
        <f t="shared" si="12"/>
        <v>-</v>
      </c>
      <c r="DL6" s="21" t="str">
        <f t="shared" si="12"/>
        <v>-</v>
      </c>
      <c r="DM6" s="21">
        <f t="shared" si="12"/>
        <v>3</v>
      </c>
      <c r="DN6" s="21" t="str">
        <f t="shared" si="12"/>
        <v>-</v>
      </c>
      <c r="DO6" s="21" t="str">
        <f t="shared" si="12"/>
        <v>-</v>
      </c>
      <c r="DP6" s="21" t="str">
        <f t="shared" si="12"/>
        <v>-</v>
      </c>
      <c r="DQ6" s="21" t="str">
        <f t="shared" si="12"/>
        <v>-</v>
      </c>
      <c r="DR6" s="21">
        <f t="shared" si="12"/>
        <v>33.5</v>
      </c>
      <c r="DS6" s="20" t="str">
        <f>IF(DS7="","",IF(DS7="-","【-】","【"&amp;SUBSTITUTE(TEXT(DS7,"#,##0.00"),"-","△")&amp;"】"))</f>
        <v>【29.90】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15">
      <c r="A7" s="14"/>
      <c r="B7" s="23">
        <v>2024</v>
      </c>
      <c r="C7" s="23">
        <v>435074</v>
      </c>
      <c r="D7" s="23">
        <v>46</v>
      </c>
      <c r="E7" s="23">
        <v>17</v>
      </c>
      <c r="F7" s="23">
        <v>7</v>
      </c>
      <c r="G7" s="23">
        <v>0</v>
      </c>
      <c r="H7" s="23" t="s">
        <v>96</v>
      </c>
      <c r="I7" s="23" t="s">
        <v>97</v>
      </c>
      <c r="J7" s="23" t="s">
        <v>98</v>
      </c>
      <c r="K7" s="23" t="s">
        <v>99</v>
      </c>
      <c r="L7" s="23" t="s">
        <v>100</v>
      </c>
      <c r="M7" s="23" t="s">
        <v>101</v>
      </c>
      <c r="N7" s="24" t="s">
        <v>102</v>
      </c>
      <c r="O7" s="24">
        <v>81.28</v>
      </c>
      <c r="P7" s="24">
        <v>2.35</v>
      </c>
      <c r="Q7" s="24">
        <v>100</v>
      </c>
      <c r="R7" s="24">
        <v>3160</v>
      </c>
      <c r="S7" s="24">
        <v>1933</v>
      </c>
      <c r="T7" s="24">
        <v>190.96</v>
      </c>
      <c r="U7" s="24">
        <v>10.119999999999999</v>
      </c>
      <c r="V7" s="24">
        <v>45</v>
      </c>
      <c r="W7" s="24">
        <v>0.08</v>
      </c>
      <c r="X7" s="24">
        <v>562.5</v>
      </c>
      <c r="Y7" s="24" t="s">
        <v>102</v>
      </c>
      <c r="Z7" s="24" t="s">
        <v>102</v>
      </c>
      <c r="AA7" s="24" t="s">
        <v>102</v>
      </c>
      <c r="AB7" s="24" t="s">
        <v>102</v>
      </c>
      <c r="AC7" s="24">
        <v>131.72999999999999</v>
      </c>
      <c r="AD7" s="24" t="s">
        <v>102</v>
      </c>
      <c r="AE7" s="24" t="s">
        <v>102</v>
      </c>
      <c r="AF7" s="24" t="s">
        <v>102</v>
      </c>
      <c r="AG7" s="24" t="s">
        <v>102</v>
      </c>
      <c r="AH7" s="24">
        <v>96.86</v>
      </c>
      <c r="AI7" s="24">
        <v>97.32</v>
      </c>
      <c r="AJ7" s="24" t="s">
        <v>102</v>
      </c>
      <c r="AK7" s="24" t="s">
        <v>102</v>
      </c>
      <c r="AL7" s="24" t="s">
        <v>102</v>
      </c>
      <c r="AM7" s="24" t="s">
        <v>102</v>
      </c>
      <c r="AN7" s="24">
        <v>0</v>
      </c>
      <c r="AO7" s="24" t="s">
        <v>102</v>
      </c>
      <c r="AP7" s="24" t="s">
        <v>102</v>
      </c>
      <c r="AQ7" s="24" t="s">
        <v>102</v>
      </c>
      <c r="AR7" s="24" t="s">
        <v>102</v>
      </c>
      <c r="AS7" s="24">
        <v>355.48</v>
      </c>
      <c r="AT7" s="24">
        <v>273.5</v>
      </c>
      <c r="AU7" s="24" t="s">
        <v>102</v>
      </c>
      <c r="AV7" s="24" t="s">
        <v>102</v>
      </c>
      <c r="AW7" s="24" t="s">
        <v>102</v>
      </c>
      <c r="AX7" s="24" t="s">
        <v>102</v>
      </c>
      <c r="AY7" s="24">
        <v>121.93</v>
      </c>
      <c r="AZ7" s="24" t="s">
        <v>102</v>
      </c>
      <c r="BA7" s="24" t="s">
        <v>102</v>
      </c>
      <c r="BB7" s="24" t="s">
        <v>102</v>
      </c>
      <c r="BC7" s="24" t="s">
        <v>102</v>
      </c>
      <c r="BD7" s="24">
        <v>35.03</v>
      </c>
      <c r="BE7" s="24">
        <v>43.01</v>
      </c>
      <c r="BF7" s="24" t="s">
        <v>102</v>
      </c>
      <c r="BG7" s="24" t="s">
        <v>102</v>
      </c>
      <c r="BH7" s="24" t="s">
        <v>102</v>
      </c>
      <c r="BI7" s="24" t="s">
        <v>102</v>
      </c>
      <c r="BJ7" s="24">
        <v>0</v>
      </c>
      <c r="BK7" s="24" t="s">
        <v>102</v>
      </c>
      <c r="BL7" s="24" t="s">
        <v>102</v>
      </c>
      <c r="BM7" s="24" t="s">
        <v>102</v>
      </c>
      <c r="BN7" s="24" t="s">
        <v>102</v>
      </c>
      <c r="BO7" s="24">
        <v>543.6</v>
      </c>
      <c r="BP7" s="24">
        <v>421.62</v>
      </c>
      <c r="BQ7" s="24" t="s">
        <v>102</v>
      </c>
      <c r="BR7" s="24" t="s">
        <v>102</v>
      </c>
      <c r="BS7" s="24" t="s">
        <v>102</v>
      </c>
      <c r="BT7" s="24" t="s">
        <v>102</v>
      </c>
      <c r="BU7" s="24">
        <v>33.17</v>
      </c>
      <c r="BV7" s="24" t="s">
        <v>102</v>
      </c>
      <c r="BW7" s="24" t="s">
        <v>102</v>
      </c>
      <c r="BX7" s="24" t="s">
        <v>102</v>
      </c>
      <c r="BY7" s="24" t="s">
        <v>102</v>
      </c>
      <c r="BZ7" s="24">
        <v>30.03</v>
      </c>
      <c r="CA7" s="24">
        <v>31.85</v>
      </c>
      <c r="CB7" s="24" t="s">
        <v>102</v>
      </c>
      <c r="CC7" s="24" t="s">
        <v>102</v>
      </c>
      <c r="CD7" s="24" t="s">
        <v>102</v>
      </c>
      <c r="CE7" s="24" t="s">
        <v>102</v>
      </c>
      <c r="CF7" s="24">
        <v>729.12</v>
      </c>
      <c r="CG7" s="24" t="s">
        <v>102</v>
      </c>
      <c r="CH7" s="24" t="s">
        <v>102</v>
      </c>
      <c r="CI7" s="24" t="s">
        <v>102</v>
      </c>
      <c r="CJ7" s="24" t="s">
        <v>102</v>
      </c>
      <c r="CK7" s="24">
        <v>609.94000000000005</v>
      </c>
      <c r="CL7" s="24">
        <v>574.95000000000005</v>
      </c>
      <c r="CM7" s="24" t="s">
        <v>102</v>
      </c>
      <c r="CN7" s="24" t="s">
        <v>102</v>
      </c>
      <c r="CO7" s="24" t="s">
        <v>102</v>
      </c>
      <c r="CP7" s="24" t="s">
        <v>102</v>
      </c>
      <c r="CQ7" s="24">
        <v>13.95</v>
      </c>
      <c r="CR7" s="24" t="s">
        <v>102</v>
      </c>
      <c r="CS7" s="24" t="s">
        <v>102</v>
      </c>
      <c r="CT7" s="24" t="s">
        <v>102</v>
      </c>
      <c r="CU7" s="24" t="s">
        <v>102</v>
      </c>
      <c r="CV7" s="24">
        <v>35.700000000000003</v>
      </c>
      <c r="CW7" s="24">
        <v>34.76</v>
      </c>
      <c r="CX7" s="24" t="s">
        <v>102</v>
      </c>
      <c r="CY7" s="24" t="s">
        <v>102</v>
      </c>
      <c r="CZ7" s="24" t="s">
        <v>102</v>
      </c>
      <c r="DA7" s="24" t="s">
        <v>102</v>
      </c>
      <c r="DB7" s="24">
        <v>93.33</v>
      </c>
      <c r="DC7" s="24" t="s">
        <v>102</v>
      </c>
      <c r="DD7" s="24" t="s">
        <v>102</v>
      </c>
      <c r="DE7" s="24" t="s">
        <v>102</v>
      </c>
      <c r="DF7" s="24" t="s">
        <v>102</v>
      </c>
      <c r="DG7" s="24">
        <v>93.29</v>
      </c>
      <c r="DH7" s="24">
        <v>92.21</v>
      </c>
      <c r="DI7" s="24" t="s">
        <v>102</v>
      </c>
      <c r="DJ7" s="24" t="s">
        <v>102</v>
      </c>
      <c r="DK7" s="24" t="s">
        <v>102</v>
      </c>
      <c r="DL7" s="24" t="s">
        <v>102</v>
      </c>
      <c r="DM7" s="24">
        <v>3</v>
      </c>
      <c r="DN7" s="24" t="s">
        <v>102</v>
      </c>
      <c r="DO7" s="24" t="s">
        <v>102</v>
      </c>
      <c r="DP7" s="24" t="s">
        <v>102</v>
      </c>
      <c r="DQ7" s="24" t="s">
        <v>102</v>
      </c>
      <c r="DR7" s="24">
        <v>33.5</v>
      </c>
      <c r="DS7" s="24">
        <v>29.9</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dcterms:created xsi:type="dcterms:W3CDTF">2025-12-23T06:27:26Z</dcterms:created>
  <dcterms:modified xsi:type="dcterms:W3CDTF">2026-02-05T10:14:52Z</dcterms:modified>
  <cp:category/>
</cp:coreProperties>
</file>