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13 天草市\"/>
    </mc:Choice>
  </mc:AlternateContent>
  <xr:revisionPtr revIDLastSave="0" documentId="13_ncr:1_{06B4EFF1-D102-4082-BB7E-D22C5EA1478B}" xr6:coauthVersionLast="47" xr6:coauthVersionMax="47" xr10:uidLastSave="{00000000-0000-0000-0000-000000000000}"/>
  <workbookProtection workbookAlgorithmName="SHA-512" workbookHashValue="pL/AwgHQ3eQ/564PWz3t31LcTJQh5c4VdJ07NqaN0ooFSl067rYGrnWv80Lid0HajU/hZ0PYmarJZQKMUHMRrA==" workbookSaltValue="IA3mna0RABcwyIteqYjbyQ=="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K85" i="4"/>
  <c r="E85" i="4"/>
  <c r="I10"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<sst xmlns="http://schemas.openxmlformats.org/spreadsheetml/2006/main" count="231" uniqueCount="117">
  <si>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</si>
  <si>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</si>
  <si>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</si>
  <si>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</si>
  <si>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</si>
  <si>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</si>
  <si>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</si>
  <si>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</si>
  <si>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</si>
  <si>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</si>
  <si>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</si>
  <si>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</si>
  <si>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</si>
  <si>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</si>
  <si>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</si>
  <si>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</si>
  <si>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</si>
  <si>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</si>
  <si>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</si>
  <si>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</si>
  <si>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</si>
  <si>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</si>
  <si>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</si>
  <si>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</si>
  <si>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</si>
  <si>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</si>
  <si>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</si>
  <si>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</si>
  <si>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</si>
  <si>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</si>
  <si>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</si>
  <si>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</si>
  <si>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</si>
  <si>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</si>
  <si>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</si>
  <si>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</si>
  <si>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</si>
  <si>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</si>
  <si>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</si>
  <si>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</si>
  <si>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</si>
  <si>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</si>
  <si>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</si>
  <si>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</si>
  <si>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</si>
  <si>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</si>
  <si>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</si>
  <si>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</si>
  <si>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</si>
  <si>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</si>
  <si>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</si>
  <si>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</si>
  <si>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</si>
  <si>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</si>
  <si>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</si>
  <si>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</si>
  <si>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</si>
  <si>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</si>
  <si>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</si>
  <si>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</si>
  <si>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</si>
  <si>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</si>
  <si>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</si>
  <si>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</si>
  <si>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</si>
  <si>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</si>
  <si>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</si>
  <si>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</si>
  <si>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</si>
  <si>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</si>
  <si>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</si>
  <si>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</si>
  <si>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</si>
  <si>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</si>
  <si>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</si>
  <si>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</si>
  <si>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</si>
  <si>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</si>
  <si>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</si>
  <si>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</si>
  <si>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</si>
  <si>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</si>
  <si>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</si>
  <si>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</si>
  <si>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</si>
  <si>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</si>
  <si>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</si>
  <si>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</si>
  <si>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</si>
  <si>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</si>
  <si>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</si>
  <si>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</si>
  <si>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</si>
  <si>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</si>
  <si>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</si>
  <si>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</si>
  <si>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天草市</t>
  </si>
  <si>
    <t>法適用</t>
  </si>
  <si>
    <t>下水道事業</t>
  </si>
  <si>
    <t>漁業集落排水</t>
  </si>
  <si>
    <t>H1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</si>
  <si>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</si>
  <si>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</si>
  <si>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</si>
  <si>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</si>
  <si>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</si>
  <si>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</si>
  <si>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</si>
  <si>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</si>
  <si>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</si>
  <si>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</si>
  <si>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</si>
  <si>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</si>
  <si>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</si>
  <si>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①全国・類似団体平均を下回っていますが、資産の老朽化は進んでいます。今後はストックマネジメント計画により計画的に更新を行います。
②供用開始から40年であり、現在のところ法定耐用年数を経過した管渠は存在しません。そのため、管渠の本格的な更新は当面生じませんが、点検・診断を実施し、計画的な更新や維持管理に努めます。
③本事業では、本格的な管渠の更新は当面生じません。今後は点検・診断を定期的に実施しながら維持管理に努めます。</t>
    <phoneticPr fontId="4"/>
  </si>
  <si>
    <t>　本事業は、複数の小規模処理区から構成されており、汚水処理原価は高く、経費回収率が低いことから厳しい経営環境にあります。
　令和8年度より使用料の改定を予定しているため、経費回収率の上昇を見込んでいます。水洗化率の向上や経費削減に努めるなど4事業（公共、特環、農集、漁集）会計全体での経営健全化を図ります。
　令和5年3月に策定した経営戦略については、計画のローリングを行い、将来の経営予測に努めます。</t>
    <phoneticPr fontId="4"/>
  </si>
  <si>
    <t>①類似団体平均を上回っています。単年度収支比率は100%以上を維持していますが、収益の大半を他会計補助金が占めています。前年度より他会計補助金が少なかったため数値は下がっています。今後も健全経営を維持するため、経費削減に努める必要があります。
②累積欠損金は生じていません。
③類似団体平均を上回っています。一般会計補助金の減少により流動資産が減少しているため、数値は減少傾向にあります。今後も支払能力を高めるためにも引き続き経営改善を行う必要があります。
④全国・類似団体に比べ低い水準にあります。企業債の借り入れをしながら計画的な更新を行っています。今後も計画的に借り入れを行っていきます。
⑤全国・類似団体平均を上回っていますが、100%を下回っており使用料で回収すべき経費を全て使用料で賄えていません。令和8年度より使用料の改定を予定しているため、回収率は向上する見込みです。
⑥全国・類似団体平均を下回っています。今後も維持管理費の削減、接続率の向上による有収水量を増加させる経営改善に努めます。
⑦全国平均を上回っていますが100％を大きく下回っており、効率的な利用ができていない状況です。利用率向上のため、水洗化の推進を行っていますが、人口が減少するなか困難な状況です。
⑧全国・類似団体平均を下回っています。今後も処理区域の拡大は見込んでいないため、現在の処理区内で接続率向上に努めます。</t>
    <rPh sb="154" eb="160">
      <t>イッパンカイケイホジョ</t>
    </rPh>
    <rPh sb="160" eb="161">
      <t>キン</t>
    </rPh>
    <rPh sb="162" eb="164">
      <t>ゲンショウ</t>
    </rPh>
    <rPh sb="167" eb="171">
      <t>リュウドウシサン</t>
    </rPh>
    <rPh sb="172" eb="174">
      <t>ゲンショウ</t>
    </rPh>
    <rPh sb="181" eb="183">
      <t>スウチ</t>
    </rPh>
    <rPh sb="184" eb="188">
      <t>ゲンショウケイコウ</t>
    </rPh>
    <rPh sb="250" eb="253">
      <t>キギョウサイ</t>
    </rPh>
    <rPh sb="254" eb="255">
      <t>カ</t>
    </rPh>
    <rPh sb="256" eb="257">
      <t>イ</t>
    </rPh>
    <rPh sb="263" eb="266">
      <t>ケイカクテキ</t>
    </rPh>
    <rPh sb="267" eb="269">
      <t>コウシン</t>
    </rPh>
    <rPh sb="270" eb="271">
      <t>オコナ</t>
    </rPh>
    <rPh sb="455" eb="457">
      <t>ゼンコク</t>
    </rPh>
    <rPh sb="460" eb="461">
      <t>ウエ</t>
    </rPh>
    <rPh sb="473" eb="474">
      <t>オオ</t>
    </rPh>
    <rPh sb="476" eb="478">
      <t>シタマワ</t>
    </rPh>
    <rPh sb="483" eb="486">
      <t>コウリツテキ</t>
    </rPh>
    <rPh sb="487" eb="489">
      <t>リヨウ</t>
    </rPh>
    <rPh sb="496" eb="498">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</si>
</sst>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E0A-4385-BD6B-0B4F8C053F4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quot;-&quot;">
                  <c:v>0.01</c:v>
                </c:pt>
                <c:pt idx="1">
                  <c:v>0</c:v>
                </c:pt>
                <c:pt idx="2" formatCode="#,##0.00;&quot;△&quot;#,##0.00;&quot;-&quot;">
                  <c:v>0.02</c:v>
                </c:pt>
                <c:pt idx="3">
                  <c:v>0</c:v>
                </c:pt>
                <c:pt idx="4">
                  <c:v>0</c:v>
                </c:pt>
              </c:numCache>
            </c:numRef>
          </c:val>
          <c:smooth val="0"/>
          <c:extLst>
            <c:ext xmlns:c16="http://schemas.microsoft.com/office/drawing/2014/chart" uri="{C3380CC4-5D6E-409C-BE32-E72D297353CC}">
              <c16:uniqueId val="{00000001-DE0A-4385-BD6B-0B4F8C053F4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32.32</c:v>
                </c:pt>
                <c:pt idx="1">
                  <c:v>32.81</c:v>
                </c:pt>
                <c:pt idx="2">
                  <c:v>32.18</c:v>
                </c:pt>
                <c:pt idx="3">
                  <c:v>31.07</c:v>
                </c:pt>
                <c:pt idx="4">
                  <c:v>31.28</c:v>
                </c:pt>
              </c:numCache>
            </c:numRef>
          </c:val>
          <c:extLst>
            <c:ext xmlns:c16="http://schemas.microsoft.com/office/drawing/2014/chart" uri="{C3380CC4-5D6E-409C-BE32-E72D297353CC}">
              <c16:uniqueId val="{00000000-1E42-4CFB-81DC-9712933CAB4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40.29</c:v>
                </c:pt>
                <c:pt idx="1">
                  <c:v>40.11</c:v>
                </c:pt>
                <c:pt idx="2">
                  <c:v>37.67</c:v>
                </c:pt>
                <c:pt idx="3">
                  <c:v>30.99</c:v>
                </c:pt>
                <c:pt idx="4">
                  <c:v>32.82</c:v>
                </c:pt>
              </c:numCache>
            </c:numRef>
          </c:val>
          <c:smooth val="0"/>
          <c:extLst>
            <c:ext xmlns:c16="http://schemas.microsoft.com/office/drawing/2014/chart" uri="{C3380CC4-5D6E-409C-BE32-E72D297353CC}">
              <c16:uniqueId val="{00000001-1E42-4CFB-81DC-9712933CAB4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70.66</c:v>
                </c:pt>
                <c:pt idx="1">
                  <c:v>71.290000000000006</c:v>
                </c:pt>
                <c:pt idx="2">
                  <c:v>72.92</c:v>
                </c:pt>
                <c:pt idx="3">
                  <c:v>69.91</c:v>
                </c:pt>
                <c:pt idx="4">
                  <c:v>71.430000000000007</c:v>
                </c:pt>
              </c:numCache>
            </c:numRef>
          </c:val>
          <c:extLst>
            <c:ext xmlns:c16="http://schemas.microsoft.com/office/drawing/2014/chart" uri="{C3380CC4-5D6E-409C-BE32-E72D297353CC}">
              <c16:uniqueId val="{00000000-32E9-44EB-8C21-931310358F9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87.49</c:v>
                </c:pt>
                <c:pt idx="1">
                  <c:v>87.61</c:v>
                </c:pt>
                <c:pt idx="2">
                  <c:v>87.94</c:v>
                </c:pt>
                <c:pt idx="3">
                  <c:v>85.45</c:v>
                </c:pt>
                <c:pt idx="4">
                  <c:v>85.76</c:v>
                </c:pt>
              </c:numCache>
            </c:numRef>
          </c:val>
          <c:smooth val="0"/>
          <c:extLst>
            <c:ext xmlns:c16="http://schemas.microsoft.com/office/drawing/2014/chart" uri="{C3380CC4-5D6E-409C-BE32-E72D297353CC}">
              <c16:uniqueId val="{00000001-32E9-44EB-8C21-931310358F9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112.64</c:v>
                </c:pt>
                <c:pt idx="1">
                  <c:v>111.45</c:v>
                </c:pt>
                <c:pt idx="2">
                  <c:v>104.95</c:v>
                </c:pt>
                <c:pt idx="3">
                  <c:v>106.97</c:v>
                </c:pt>
                <c:pt idx="4">
                  <c:v>100.54</c:v>
                </c:pt>
              </c:numCache>
            </c:numRef>
          </c:val>
          <c:extLst>
            <c:ext xmlns:c16="http://schemas.microsoft.com/office/drawing/2014/chart" uri="{C3380CC4-5D6E-409C-BE32-E72D297353CC}">
              <c16:uniqueId val="{00000000-3515-4FA3-A660-F0A406866A6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95.71</c:v>
                </c:pt>
                <c:pt idx="1">
                  <c:v>96.59</c:v>
                </c:pt>
                <c:pt idx="2">
                  <c:v>96.86</c:v>
                </c:pt>
                <c:pt idx="3">
                  <c:v>97.07</c:v>
                </c:pt>
                <c:pt idx="4">
                  <c:v>99.54</c:v>
                </c:pt>
              </c:numCache>
            </c:numRef>
          </c:val>
          <c:smooth val="0"/>
          <c:extLst>
            <c:ext xmlns:c16="http://schemas.microsoft.com/office/drawing/2014/chart" uri="{C3380CC4-5D6E-409C-BE32-E72D297353CC}">
              <c16:uniqueId val="{00000001-3515-4FA3-A660-F0A406866A6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17.84</c:v>
                </c:pt>
                <c:pt idx="1">
                  <c:v>21.24</c:v>
                </c:pt>
                <c:pt idx="2">
                  <c:v>24.19</c:v>
                </c:pt>
                <c:pt idx="3">
                  <c:v>27.33</c:v>
                </c:pt>
                <c:pt idx="4">
                  <c:v>29.7</c:v>
                </c:pt>
              </c:numCache>
            </c:numRef>
          </c:val>
          <c:extLst>
            <c:ext xmlns:c16="http://schemas.microsoft.com/office/drawing/2014/chart" uri="{C3380CC4-5D6E-409C-BE32-E72D297353CC}">
              <c16:uniqueId val="{00000000-69DB-443C-B68D-71E05FE563E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29.9</c:v>
                </c:pt>
                <c:pt idx="1">
                  <c:v>32.58</c:v>
                </c:pt>
                <c:pt idx="2">
                  <c:v>37.479999999999997</c:v>
                </c:pt>
                <c:pt idx="3">
                  <c:v>35.07</c:v>
                </c:pt>
                <c:pt idx="4">
                  <c:v>32.49</c:v>
                </c:pt>
              </c:numCache>
            </c:numRef>
          </c:val>
          <c:smooth val="0"/>
          <c:extLst>
            <c:ext xmlns:c16="http://schemas.microsoft.com/office/drawing/2014/chart" uri="{C3380CC4-5D6E-409C-BE32-E72D297353CC}">
              <c16:uniqueId val="{00000001-69DB-443C-B68D-71E05FE563E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477-4D90-B2A9-F81A829D163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477-4D90-B2A9-F81A829D163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D93-41E1-8A73-465C364108B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11.66</c:v>
                </c:pt>
                <c:pt idx="1">
                  <c:v>18.57</c:v>
                </c:pt>
                <c:pt idx="2">
                  <c:v>17.78</c:v>
                </c:pt>
                <c:pt idx="3">
                  <c:v>40.729999999999997</c:v>
                </c:pt>
                <c:pt idx="4">
                  <c:v>48.87</c:v>
                </c:pt>
              </c:numCache>
            </c:numRef>
          </c:val>
          <c:smooth val="0"/>
          <c:extLst>
            <c:ext xmlns:c16="http://schemas.microsoft.com/office/drawing/2014/chart" uri="{C3380CC4-5D6E-409C-BE32-E72D297353CC}">
              <c16:uniqueId val="{00000001-7D93-41E1-8A73-465C364108B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88.46</c:v>
                </c:pt>
                <c:pt idx="1">
                  <c:v>121.73</c:v>
                </c:pt>
                <c:pt idx="2">
                  <c:v>114.15</c:v>
                </c:pt>
                <c:pt idx="3">
                  <c:v>95.26</c:v>
                </c:pt>
                <c:pt idx="4">
                  <c:v>71.34</c:v>
                </c:pt>
              </c:numCache>
            </c:numRef>
          </c:val>
          <c:extLst>
            <c:ext xmlns:c16="http://schemas.microsoft.com/office/drawing/2014/chart" uri="{C3380CC4-5D6E-409C-BE32-E72D297353CC}">
              <c16:uniqueId val="{00000000-C8AD-4A7C-B973-629DBAB63F5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53.11</c:v>
                </c:pt>
                <c:pt idx="1">
                  <c:v>54.48</c:v>
                </c:pt>
                <c:pt idx="2">
                  <c:v>51.12</c:v>
                </c:pt>
                <c:pt idx="3">
                  <c:v>61.08</c:v>
                </c:pt>
                <c:pt idx="4">
                  <c:v>66.510000000000005</c:v>
                </c:pt>
              </c:numCache>
            </c:numRef>
          </c:val>
          <c:smooth val="0"/>
          <c:extLst>
            <c:ext xmlns:c16="http://schemas.microsoft.com/office/drawing/2014/chart" uri="{C3380CC4-5D6E-409C-BE32-E72D297353CC}">
              <c16:uniqueId val="{00000001-C8AD-4A7C-B973-629DBAB63F5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267.42</c:v>
                </c:pt>
                <c:pt idx="1">
                  <c:v>156.66999999999999</c:v>
                </c:pt>
                <c:pt idx="2">
                  <c:v>147.31</c:v>
                </c:pt>
                <c:pt idx="3">
                  <c:v>138.76</c:v>
                </c:pt>
                <c:pt idx="4">
                  <c:v>126.57</c:v>
                </c:pt>
              </c:numCache>
            </c:numRef>
          </c:val>
          <c:extLst>
            <c:ext xmlns:c16="http://schemas.microsoft.com/office/drawing/2014/chart" uri="{C3380CC4-5D6E-409C-BE32-E72D297353CC}">
              <c16:uniqueId val="{00000000-4C31-484F-81A0-54D8F2519CB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807.81</c:v>
                </c:pt>
                <c:pt idx="1">
                  <c:v>733.23</c:v>
                </c:pt>
                <c:pt idx="2">
                  <c:v>607.88</c:v>
                </c:pt>
                <c:pt idx="3">
                  <c:v>892.29</c:v>
                </c:pt>
                <c:pt idx="4">
                  <c:v>871.87</c:v>
                </c:pt>
              </c:numCache>
            </c:numRef>
          </c:val>
          <c:smooth val="0"/>
          <c:extLst>
            <c:ext xmlns:c16="http://schemas.microsoft.com/office/drawing/2014/chart" uri="{C3380CC4-5D6E-409C-BE32-E72D297353CC}">
              <c16:uniqueId val="{00000001-4C31-484F-81A0-54D8F2519CB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56.3</c:v>
                </c:pt>
                <c:pt idx="1">
                  <c:v>62.42</c:v>
                </c:pt>
                <c:pt idx="2">
                  <c:v>60.88</c:v>
                </c:pt>
                <c:pt idx="3">
                  <c:v>60.71</c:v>
                </c:pt>
                <c:pt idx="4">
                  <c:v>53.1</c:v>
                </c:pt>
              </c:numCache>
            </c:numRef>
          </c:val>
          <c:extLst>
            <c:ext xmlns:c16="http://schemas.microsoft.com/office/drawing/2014/chart" uri="{C3380CC4-5D6E-409C-BE32-E72D297353CC}">
              <c16:uniqueId val="{00000000-6975-40A2-9FE8-74B22019925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49.44</c:v>
                </c:pt>
                <c:pt idx="1">
                  <c:v>54.39</c:v>
                </c:pt>
                <c:pt idx="2">
                  <c:v>48.98</c:v>
                </c:pt>
                <c:pt idx="3">
                  <c:v>46.45</c:v>
                </c:pt>
                <c:pt idx="4">
                  <c:v>45.44</c:v>
                </c:pt>
              </c:numCache>
            </c:numRef>
          </c:val>
          <c:smooth val="0"/>
          <c:extLst>
            <c:ext xmlns:c16="http://schemas.microsoft.com/office/drawing/2014/chart" uri="{C3380CC4-5D6E-409C-BE32-E72D297353CC}">
              <c16:uniqueId val="{00000001-6975-40A2-9FE8-74B22019925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324.5</c:v>
                </c:pt>
                <c:pt idx="1">
                  <c:v>293.13</c:v>
                </c:pt>
                <c:pt idx="2">
                  <c:v>301.64999999999998</c:v>
                </c:pt>
                <c:pt idx="3">
                  <c:v>301.83</c:v>
                </c:pt>
                <c:pt idx="4">
                  <c:v>346</c:v>
                </c:pt>
              </c:numCache>
            </c:numRef>
          </c:val>
          <c:extLst>
            <c:ext xmlns:c16="http://schemas.microsoft.com/office/drawing/2014/chart" uri="{C3380CC4-5D6E-409C-BE32-E72D297353CC}">
              <c16:uniqueId val="{00000000-9A9B-47DD-B990-8A87ADE79C5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343.49</c:v>
                </c:pt>
                <c:pt idx="1">
                  <c:v>318.06</c:v>
                </c:pt>
                <c:pt idx="2">
                  <c:v>362.51</c:v>
                </c:pt>
                <c:pt idx="3">
                  <c:v>361.83</c:v>
                </c:pt>
                <c:pt idx="4">
                  <c:v>373.54</c:v>
                </c:pt>
              </c:numCache>
            </c:numRef>
          </c:val>
          <c:smooth val="0"/>
          <c:extLst>
            <c:ext xmlns:c16="http://schemas.microsoft.com/office/drawing/2014/chart" uri="{C3380CC4-5D6E-409C-BE32-E72D297353CC}">
              <c16:uniqueId val="{00000001-9A9B-47DD-B990-8A87ADE79C5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【1,223.19】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【462.49】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【37.21】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熊本県　天草市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6" t="s">
        <v>1</v>
      </c>
      <c r="C7" s="56"/>
      <c r="D7" s="56"/>
      <c r="E7" s="56"/>
      <c r="F7" s="56"/>
      <c r="G7" s="56"/>
      <c r="H7" s="56"/>
      <c r="I7" s="56" t="s">
        <v>2</v>
      </c>
      <c r="J7" s="56"/>
      <c r="K7" s="56"/>
      <c r="L7" s="56"/>
      <c r="M7" s="56"/>
      <c r="N7" s="56"/>
      <c r="O7" s="56"/>
      <c r="P7" s="56" t="s">
        <v>3</v>
      </c>
      <c r="Q7" s="56"/>
      <c r="R7" s="56"/>
      <c r="S7" s="56"/>
      <c r="T7" s="56"/>
      <c r="U7" s="56"/>
      <c r="V7" s="56"/>
      <c r="W7" s="56" t="s">
        <v>4</v>
      </c>
      <c r="X7" s="56"/>
      <c r="Y7" s="56"/>
      <c r="Z7" s="56"/>
      <c r="AA7" s="56"/>
      <c r="AB7" s="56"/>
      <c r="AC7" s="56"/>
      <c r="AD7" s="56" t="s">
        <v>5</v>
      </c>
      <c r="AE7" s="56"/>
      <c r="AF7" s="56"/>
      <c r="AG7" s="56"/>
      <c r="AH7" s="56"/>
      <c r="AI7" s="56"/>
      <c r="AJ7" s="56"/>
      <c r="AK7" s="3"/>
      <c r="AL7" s="56" t="s">
        <v>6</v>
      </c>
      <c r="AM7" s="56"/>
      <c r="AN7" s="56"/>
      <c r="AO7" s="56"/>
      <c r="AP7" s="56"/>
      <c r="AQ7" s="56"/>
      <c r="AR7" s="56"/>
      <c r="AS7" s="56"/>
      <c r="AT7" s="56" t="s">
        <v>7</v>
      </c>
      <c r="AU7" s="56"/>
      <c r="AV7" s="56"/>
      <c r="AW7" s="56"/>
      <c r="AX7" s="56"/>
      <c r="AY7" s="56"/>
      <c r="AZ7" s="56"/>
      <c r="BA7" s="56"/>
      <c r="BB7" s="56" t="s">
        <v>8</v>
      </c>
      <c r="BC7" s="56"/>
      <c r="BD7" s="56"/>
      <c r="BE7" s="56"/>
      <c r="BF7" s="56"/>
      <c r="BG7" s="56"/>
      <c r="BH7" s="56"/>
      <c r="BI7" s="56"/>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漁業集落排水</v>
      </c>
      <c r="Q8" s="70"/>
      <c r="R8" s="70"/>
      <c r="S8" s="70"/>
      <c r="T8" s="70"/>
      <c r="U8" s="70"/>
      <c r="V8" s="70"/>
      <c r="W8" s="70" t="str">
        <f>データ!L6</f>
        <v>H1</v>
      </c>
      <c r="X8" s="70"/>
      <c r="Y8" s="70"/>
      <c r="Z8" s="70"/>
      <c r="AA8" s="70"/>
      <c r="AB8" s="70"/>
      <c r="AC8" s="70"/>
      <c r="AD8" s="71" t="str">
        <f>データ!$M$6</f>
        <v>非設置</v>
      </c>
      <c r="AE8" s="71"/>
      <c r="AF8" s="71"/>
      <c r="AG8" s="71"/>
      <c r="AH8" s="71"/>
      <c r="AI8" s="71"/>
      <c r="AJ8" s="71"/>
      <c r="AK8" s="3"/>
      <c r="AL8" s="50">
        <f>データ!S6</f>
        <v>71920</v>
      </c>
      <c r="AM8" s="50"/>
      <c r="AN8" s="50"/>
      <c r="AO8" s="50"/>
      <c r="AP8" s="50"/>
      <c r="AQ8" s="50"/>
      <c r="AR8" s="50"/>
      <c r="AS8" s="50"/>
      <c r="AT8" s="51">
        <f>データ!T6</f>
        <v>683.82</v>
      </c>
      <c r="AU8" s="51"/>
      <c r="AV8" s="51"/>
      <c r="AW8" s="51"/>
      <c r="AX8" s="51"/>
      <c r="AY8" s="51"/>
      <c r="AZ8" s="51"/>
      <c r="BA8" s="51"/>
      <c r="BB8" s="51">
        <f>データ!U6</f>
        <v>105.17</v>
      </c>
      <c r="BC8" s="51"/>
      <c r="BD8" s="51"/>
      <c r="BE8" s="51"/>
      <c r="BF8" s="51"/>
      <c r="BG8" s="51"/>
      <c r="BH8" s="51"/>
      <c r="BI8" s="51"/>
      <c r="BJ8" s="3"/>
      <c r="BK8" s="3"/>
      <c r="BL8" s="66" t="s">
        <v>10</v>
      </c>
      <c r="BM8" s="67"/>
      <c r="BN8" s="68" t="s">
        <v>11</v>
      </c>
      <c r="BO8" s="68"/>
      <c r="BP8" s="68"/>
      <c r="BQ8" s="68"/>
      <c r="BR8" s="68"/>
      <c r="BS8" s="68"/>
      <c r="BT8" s="68"/>
      <c r="BU8" s="68"/>
      <c r="BV8" s="68"/>
      <c r="BW8" s="68"/>
      <c r="BX8" s="68"/>
      <c r="BY8" s="69"/>
    </row>
    <row r="9" spans="1:78" ht="18.75" customHeight="1" x14ac:dyDescent="0.15">
      <c r="A9" s="2"/>
      <c r="B9" s="56" t="s">
        <v>12</v>
      </c>
      <c r="C9" s="56"/>
      <c r="D9" s="56"/>
      <c r="E9" s="56"/>
      <c r="F9" s="56"/>
      <c r="G9" s="56"/>
      <c r="H9" s="56"/>
      <c r="I9" s="56" t="s">
        <v>13</v>
      </c>
      <c r="J9" s="56"/>
      <c r="K9" s="56"/>
      <c r="L9" s="56"/>
      <c r="M9" s="56"/>
      <c r="N9" s="56"/>
      <c r="O9" s="56"/>
      <c r="P9" s="56" t="s">
        <v>14</v>
      </c>
      <c r="Q9" s="56"/>
      <c r="R9" s="56"/>
      <c r="S9" s="56"/>
      <c r="T9" s="56"/>
      <c r="U9" s="56"/>
      <c r="V9" s="56"/>
      <c r="W9" s="56" t="s">
        <v>15</v>
      </c>
      <c r="X9" s="56"/>
      <c r="Y9" s="56"/>
      <c r="Z9" s="56"/>
      <c r="AA9" s="56"/>
      <c r="AB9" s="56"/>
      <c r="AC9" s="56"/>
      <c r="AD9" s="56" t="s">
        <v>16</v>
      </c>
      <c r="AE9" s="56"/>
      <c r="AF9" s="56"/>
      <c r="AG9" s="56"/>
      <c r="AH9" s="56"/>
      <c r="AI9" s="56"/>
      <c r="AJ9" s="56"/>
      <c r="AK9" s="3"/>
      <c r="AL9" s="56" t="s">
        <v>17</v>
      </c>
      <c r="AM9" s="56"/>
      <c r="AN9" s="56"/>
      <c r="AO9" s="56"/>
      <c r="AP9" s="56"/>
      <c r="AQ9" s="56"/>
      <c r="AR9" s="56"/>
      <c r="AS9" s="56"/>
      <c r="AT9" s="56" t="s">
        <v>18</v>
      </c>
      <c r="AU9" s="56"/>
      <c r="AV9" s="56"/>
      <c r="AW9" s="56"/>
      <c r="AX9" s="56"/>
      <c r="AY9" s="56"/>
      <c r="AZ9" s="56"/>
      <c r="BA9" s="56"/>
      <c r="BB9" s="56" t="s">
        <v>19</v>
      </c>
      <c r="BC9" s="56"/>
      <c r="BD9" s="56"/>
      <c r="BE9" s="56"/>
      <c r="BF9" s="56"/>
      <c r="BG9" s="56"/>
      <c r="BH9" s="56"/>
      <c r="BI9" s="56"/>
      <c r="BJ9" s="3"/>
      <c r="BK9" s="3"/>
      <c r="BL9" s="57" t="s">
        <v>20</v>
      </c>
      <c r="BM9" s="58"/>
      <c r="BN9" s="59" t="s">
        <v>21</v>
      </c>
      <c r="BO9" s="59"/>
      <c r="BP9" s="59"/>
      <c r="BQ9" s="59"/>
      <c r="BR9" s="59"/>
      <c r="BS9" s="59"/>
      <c r="BT9" s="59"/>
      <c r="BU9" s="59"/>
      <c r="BV9" s="59"/>
      <c r="BW9" s="59"/>
      <c r="BX9" s="59"/>
      <c r="BY9" s="60"/>
    </row>
    <row r="10" spans="1:78" ht="18.75" customHeight="1" x14ac:dyDescent="0.15">
      <c r="A10" s="2"/>
      <c r="B10" s="51" t="str">
        <f>データ!N6</f>
        <v>-</v>
      </c>
      <c r="C10" s="51"/>
      <c r="D10" s="51"/>
      <c r="E10" s="51"/>
      <c r="F10" s="51"/>
      <c r="G10" s="51"/>
      <c r="H10" s="51"/>
      <c r="I10" s="51">
        <f>データ!O6</f>
        <v>73.489999999999995</v>
      </c>
      <c r="J10" s="51"/>
      <c r="K10" s="51"/>
      <c r="L10" s="51"/>
      <c r="M10" s="51"/>
      <c r="N10" s="51"/>
      <c r="O10" s="51"/>
      <c r="P10" s="51">
        <f>データ!P6</f>
        <v>7.59</v>
      </c>
      <c r="Q10" s="51"/>
      <c r="R10" s="51"/>
      <c r="S10" s="51"/>
      <c r="T10" s="51"/>
      <c r="U10" s="51"/>
      <c r="V10" s="51"/>
      <c r="W10" s="51">
        <f>データ!Q6</f>
        <v>86.98</v>
      </c>
      <c r="X10" s="51"/>
      <c r="Y10" s="51"/>
      <c r="Z10" s="51"/>
      <c r="AA10" s="51"/>
      <c r="AB10" s="51"/>
      <c r="AC10" s="51"/>
      <c r="AD10" s="50">
        <f>データ!R6</f>
        <v>3740</v>
      </c>
      <c r="AE10" s="50"/>
      <c r="AF10" s="50"/>
      <c r="AG10" s="50"/>
      <c r="AH10" s="50"/>
      <c r="AI10" s="50"/>
      <c r="AJ10" s="50"/>
      <c r="AK10" s="2"/>
      <c r="AL10" s="50">
        <f>データ!V6</f>
        <v>5390</v>
      </c>
      <c r="AM10" s="50"/>
      <c r="AN10" s="50"/>
      <c r="AO10" s="50"/>
      <c r="AP10" s="50"/>
      <c r="AQ10" s="50"/>
      <c r="AR10" s="50"/>
      <c r="AS10" s="50"/>
      <c r="AT10" s="51">
        <f>データ!W6</f>
        <v>1.92</v>
      </c>
      <c r="AU10" s="51"/>
      <c r="AV10" s="51"/>
      <c r="AW10" s="51"/>
      <c r="AX10" s="51"/>
      <c r="AY10" s="51"/>
      <c r="AZ10" s="51"/>
      <c r="BA10" s="51"/>
      <c r="BB10" s="51">
        <f>データ!X6</f>
        <v>2807.29</v>
      </c>
      <c r="BC10" s="51"/>
      <c r="BD10" s="51"/>
      <c r="BE10" s="51"/>
      <c r="BF10" s="51"/>
      <c r="BG10" s="51"/>
      <c r="BH10" s="51"/>
      <c r="BI10" s="51"/>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15">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116</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115</v>
      </c>
      <c r="BM66" s="44"/>
      <c r="BN66" s="44"/>
      <c r="BO66" s="44"/>
      <c r="BP66" s="44"/>
      <c r="BQ66" s="44"/>
      <c r="BR66" s="44"/>
      <c r="BS66" s="44"/>
      <c r="BT66" s="44"/>
      <c r="BU66" s="44"/>
      <c r="BV66" s="44"/>
      <c r="BW66" s="44"/>
      <c r="BX66" s="44"/>
      <c r="BY66" s="44"/>
      <c r="BZ66" s="4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15">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【104.55】</v>
      </c>
      <c r="F85" s="12" t="str">
        <f>データ!AT6</f>
        <v>【84.87】</v>
      </c>
      <c r="G85" s="12" t="str">
        <f>データ!BE6</f>
        <v>【71.46】</v>
      </c>
      <c r="H85" s="12" t="str">
        <f>データ!BP6</f>
        <v>【1,223.19】</v>
      </c>
      <c r="I85" s="12" t="str">
        <f>データ!CA6</f>
        <v>【37.21】</v>
      </c>
      <c r="J85" s="12" t="str">
        <f>データ!CL6</f>
        <v>【462.49】</v>
      </c>
      <c r="K85" s="12" t="str">
        <f>データ!CW6</f>
        <v>【30.09】</v>
      </c>
      <c r="L85" s="12" t="str">
        <f>データ!DH6</f>
        <v>【80.97】</v>
      </c>
      <c r="M85" s="12" t="str">
        <f>データ!DS6</f>
        <v>【26.63】</v>
      </c>
      <c r="N85" s="12" t="str">
        <f>データ!ED6</f>
        <v>【0.00】</v>
      </c>
      <c r="O85" s="12" t="str">
        <f>データ!EO6</f>
        <v>【0.00】</v>
      </c>
    </row>
  </sheetData>
  <sheetProtection algorithmName="SHA-512" hashValue="llrAnMXIbNg2t/hDBk5pFo38T5UHQnBXwzpQKYNYcofnFOQDRBaPElmzEJo3Q3oS8LJN1w+uLx15jlySX8xSTw==" saltValue="yNFtDYduhiEu9xeNZehFh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432156</v>
      </c>
      <c r="D6" s="19">
        <f t="shared" si="3"/>
        <v>46</v>
      </c>
      <c r="E6" s="19">
        <f t="shared" si="3"/>
        <v>17</v>
      </c>
      <c r="F6" s="19">
        <f t="shared" si="3"/>
        <v>6</v>
      </c>
      <c r="G6" s="19">
        <f t="shared" si="3"/>
        <v>0</v>
      </c>
      <c r="H6" s="19" t="str">
        <f t="shared" si="3"/>
        <v>熊本県　天草市</v>
      </c>
      <c r="I6" s="19" t="str">
        <f t="shared" si="3"/>
        <v>法適用</v>
      </c>
      <c r="J6" s="19" t="str">
        <f t="shared" si="3"/>
        <v>下水道事業</v>
      </c>
      <c r="K6" s="19" t="str">
        <f t="shared" si="3"/>
        <v>漁業集落排水</v>
      </c>
      <c r="L6" s="19" t="str">
        <f t="shared" si="3"/>
        <v>H1</v>
      </c>
      <c r="M6" s="19" t="str">
        <f t="shared" si="3"/>
        <v>非設置</v>
      </c>
      <c r="N6" s="20" t="str">
        <f t="shared" si="3"/>
        <v>-</v>
      </c>
      <c r="O6" s="20">
        <f t="shared" si="3"/>
        <v>73.489999999999995</v>
      </c>
      <c r="P6" s="20">
        <f t="shared" si="3"/>
        <v>7.59</v>
      </c>
      <c r="Q6" s="20">
        <f t="shared" si="3"/>
        <v>86.98</v>
      </c>
      <c r="R6" s="20">
        <f t="shared" si="3"/>
        <v>3740</v>
      </c>
      <c r="S6" s="20">
        <f t="shared" si="3"/>
        <v>71920</v>
      </c>
      <c r="T6" s="20">
        <f t="shared" si="3"/>
        <v>683.82</v>
      </c>
      <c r="U6" s="20">
        <f t="shared" si="3"/>
        <v>105.17</v>
      </c>
      <c r="V6" s="20">
        <f t="shared" si="3"/>
        <v>5390</v>
      </c>
      <c r="W6" s="20">
        <f t="shared" si="3"/>
        <v>1.92</v>
      </c>
      <c r="X6" s="20">
        <f t="shared" si="3"/>
        <v>2807.29</v>
      </c>
      <c r="Y6" s="21">
        <f>IF(Y7="",NA(),Y7)</f>
        <v>112.64</v>
      </c>
      <c r="Z6" s="21">
        <f t="shared" ref="Z6:AH6" si="4">IF(Z7="",NA(),Z7)</f>
        <v>111.45</v>
      </c>
      <c r="AA6" s="21">
        <f t="shared" si="4"/>
        <v>104.95</v>
      </c>
      <c r="AB6" s="21">
        <f t="shared" si="4"/>
        <v>106.97</v>
      </c>
      <c r="AC6" s="21">
        <f t="shared" si="4"/>
        <v>100.54</v>
      </c>
      <c r="AD6" s="21">
        <f t="shared" si="4"/>
        <v>95.71</v>
      </c>
      <c r="AE6" s="21">
        <f t="shared" si="4"/>
        <v>96.59</v>
      </c>
      <c r="AF6" s="21">
        <f t="shared" si="4"/>
        <v>96.86</v>
      </c>
      <c r="AG6" s="21">
        <f t="shared" si="4"/>
        <v>97.07</v>
      </c>
      <c r="AH6" s="21">
        <f t="shared" si="4"/>
        <v>99.54</v>
      </c>
      <c r="AI6" s="20" t="str">
        <f>IF(AI7="","",IF(AI7="-","【-】","【"&amp;SUBSTITUTE(TEXT(AI7,"#,##0.00"),"-","△")&amp;"】"))</f>
        <v>【104.55】</v>
      </c>
      <c r="AJ6" s="20">
        <f>IF(AJ7="",NA(),AJ7)</f>
        <v>0</v>
      </c>
      <c r="AK6" s="20">
        <f t="shared" ref="AK6:AS6" si="5">IF(AK7="",NA(),AK7)</f>
        <v>0</v>
      </c>
      <c r="AL6" s="20">
        <f t="shared" si="5"/>
        <v>0</v>
      </c>
      <c r="AM6" s="20">
        <f t="shared" si="5"/>
        <v>0</v>
      </c>
      <c r="AN6" s="20">
        <f t="shared" si="5"/>
        <v>0</v>
      </c>
      <c r="AO6" s="21">
        <f t="shared" si="5"/>
        <v>11.66</v>
      </c>
      <c r="AP6" s="21">
        <f t="shared" si="5"/>
        <v>18.57</v>
      </c>
      <c r="AQ6" s="21">
        <f t="shared" si="5"/>
        <v>17.78</v>
      </c>
      <c r="AR6" s="21">
        <f t="shared" si="5"/>
        <v>40.729999999999997</v>
      </c>
      <c r="AS6" s="21">
        <f t="shared" si="5"/>
        <v>48.87</v>
      </c>
      <c r="AT6" s="20" t="str">
        <f>IF(AT7="","",IF(AT7="-","【-】","【"&amp;SUBSTITUTE(TEXT(AT7,"#,##0.00"),"-","△")&amp;"】"))</f>
        <v>【84.87】</v>
      </c>
      <c r="AU6" s="21">
        <f>IF(AU7="",NA(),AU7)</f>
        <v>88.46</v>
      </c>
      <c r="AV6" s="21">
        <f t="shared" ref="AV6:BD6" si="6">IF(AV7="",NA(),AV7)</f>
        <v>121.73</v>
      </c>
      <c r="AW6" s="21">
        <f t="shared" si="6"/>
        <v>114.15</v>
      </c>
      <c r="AX6" s="21">
        <f t="shared" si="6"/>
        <v>95.26</v>
      </c>
      <c r="AY6" s="21">
        <f t="shared" si="6"/>
        <v>71.34</v>
      </c>
      <c r="AZ6" s="21">
        <f t="shared" si="6"/>
        <v>53.11</v>
      </c>
      <c r="BA6" s="21">
        <f t="shared" si="6"/>
        <v>54.48</v>
      </c>
      <c r="BB6" s="21">
        <f t="shared" si="6"/>
        <v>51.12</v>
      </c>
      <c r="BC6" s="21">
        <f t="shared" si="6"/>
        <v>61.08</v>
      </c>
      <c r="BD6" s="21">
        <f t="shared" si="6"/>
        <v>66.510000000000005</v>
      </c>
      <c r="BE6" s="20" t="str">
        <f>IF(BE7="","",IF(BE7="-","【-】","【"&amp;SUBSTITUTE(TEXT(BE7,"#,##0.00"),"-","△")&amp;"】"))</f>
        <v>【71.46】</v>
      </c>
      <c r="BF6" s="21">
        <f>IF(BF7="",NA(),BF7)</f>
        <v>267.42</v>
      </c>
      <c r="BG6" s="21">
        <f t="shared" ref="BG6:BO6" si="7">IF(BG7="",NA(),BG7)</f>
        <v>156.66999999999999</v>
      </c>
      <c r="BH6" s="21">
        <f t="shared" si="7"/>
        <v>147.31</v>
      </c>
      <c r="BI6" s="21">
        <f t="shared" si="7"/>
        <v>138.76</v>
      </c>
      <c r="BJ6" s="21">
        <f t="shared" si="7"/>
        <v>126.57</v>
      </c>
      <c r="BK6" s="21">
        <f t="shared" si="7"/>
        <v>807.81</v>
      </c>
      <c r="BL6" s="21">
        <f t="shared" si="7"/>
        <v>733.23</v>
      </c>
      <c r="BM6" s="21">
        <f t="shared" si="7"/>
        <v>607.88</v>
      </c>
      <c r="BN6" s="21">
        <f t="shared" si="7"/>
        <v>892.29</v>
      </c>
      <c r="BO6" s="21">
        <f t="shared" si="7"/>
        <v>871.87</v>
      </c>
      <c r="BP6" s="20" t="str">
        <f>IF(BP7="","",IF(BP7="-","【-】","【"&amp;SUBSTITUTE(TEXT(BP7,"#,##0.00"),"-","△")&amp;"】"))</f>
        <v>【1,223.19】</v>
      </c>
      <c r="BQ6" s="21">
        <f>IF(BQ7="",NA(),BQ7)</f>
        <v>56.3</v>
      </c>
      <c r="BR6" s="21">
        <f t="shared" ref="BR6:BZ6" si="8">IF(BR7="",NA(),BR7)</f>
        <v>62.42</v>
      </c>
      <c r="BS6" s="21">
        <f t="shared" si="8"/>
        <v>60.88</v>
      </c>
      <c r="BT6" s="21">
        <f t="shared" si="8"/>
        <v>60.71</v>
      </c>
      <c r="BU6" s="21">
        <f t="shared" si="8"/>
        <v>53.1</v>
      </c>
      <c r="BV6" s="21">
        <f t="shared" si="8"/>
        <v>49.44</v>
      </c>
      <c r="BW6" s="21">
        <f t="shared" si="8"/>
        <v>54.39</v>
      </c>
      <c r="BX6" s="21">
        <f t="shared" si="8"/>
        <v>48.98</v>
      </c>
      <c r="BY6" s="21">
        <f t="shared" si="8"/>
        <v>46.45</v>
      </c>
      <c r="BZ6" s="21">
        <f t="shared" si="8"/>
        <v>45.44</v>
      </c>
      <c r="CA6" s="20" t="str">
        <f>IF(CA7="","",IF(CA7="-","【-】","【"&amp;SUBSTITUTE(TEXT(CA7,"#,##0.00"),"-","△")&amp;"】"))</f>
        <v>【37.21】</v>
      </c>
      <c r="CB6" s="21">
        <f>IF(CB7="",NA(),CB7)</f>
        <v>324.5</v>
      </c>
      <c r="CC6" s="21">
        <f t="shared" ref="CC6:CK6" si="9">IF(CC7="",NA(),CC7)</f>
        <v>293.13</v>
      </c>
      <c r="CD6" s="21">
        <f t="shared" si="9"/>
        <v>301.64999999999998</v>
      </c>
      <c r="CE6" s="21">
        <f t="shared" si="9"/>
        <v>301.83</v>
      </c>
      <c r="CF6" s="21">
        <f t="shared" si="9"/>
        <v>346</v>
      </c>
      <c r="CG6" s="21">
        <f t="shared" si="9"/>
        <v>343.49</v>
      </c>
      <c r="CH6" s="21">
        <f t="shared" si="9"/>
        <v>318.06</v>
      </c>
      <c r="CI6" s="21">
        <f t="shared" si="9"/>
        <v>362.51</v>
      </c>
      <c r="CJ6" s="21">
        <f t="shared" si="9"/>
        <v>361.83</v>
      </c>
      <c r="CK6" s="21">
        <f t="shared" si="9"/>
        <v>373.54</v>
      </c>
      <c r="CL6" s="20" t="str">
        <f>IF(CL7="","",IF(CL7="-","【-】","【"&amp;SUBSTITUTE(TEXT(CL7,"#,##0.00"),"-","△")&amp;"】"))</f>
        <v>【462.49】</v>
      </c>
      <c r="CM6" s="21">
        <f>IF(CM7="",NA(),CM7)</f>
        <v>32.32</v>
      </c>
      <c r="CN6" s="21">
        <f t="shared" ref="CN6:CV6" si="10">IF(CN7="",NA(),CN7)</f>
        <v>32.81</v>
      </c>
      <c r="CO6" s="21">
        <f t="shared" si="10"/>
        <v>32.18</v>
      </c>
      <c r="CP6" s="21">
        <f t="shared" si="10"/>
        <v>31.07</v>
      </c>
      <c r="CQ6" s="21">
        <f t="shared" si="10"/>
        <v>31.28</v>
      </c>
      <c r="CR6" s="21">
        <f t="shared" si="10"/>
        <v>40.29</v>
      </c>
      <c r="CS6" s="21">
        <f t="shared" si="10"/>
        <v>40.11</v>
      </c>
      <c r="CT6" s="21">
        <f t="shared" si="10"/>
        <v>37.67</v>
      </c>
      <c r="CU6" s="21">
        <f t="shared" si="10"/>
        <v>30.99</v>
      </c>
      <c r="CV6" s="21">
        <f t="shared" si="10"/>
        <v>32.82</v>
      </c>
      <c r="CW6" s="20" t="str">
        <f>IF(CW7="","",IF(CW7="-","【-】","【"&amp;SUBSTITUTE(TEXT(CW7,"#,##0.00"),"-","△")&amp;"】"))</f>
        <v>【30.09】</v>
      </c>
      <c r="CX6" s="21">
        <f>IF(CX7="",NA(),CX7)</f>
        <v>70.66</v>
      </c>
      <c r="CY6" s="21">
        <f t="shared" ref="CY6:DG6" si="11">IF(CY7="",NA(),CY7)</f>
        <v>71.290000000000006</v>
      </c>
      <c r="CZ6" s="21">
        <f t="shared" si="11"/>
        <v>72.92</v>
      </c>
      <c r="DA6" s="21">
        <f t="shared" si="11"/>
        <v>69.91</v>
      </c>
      <c r="DB6" s="21">
        <f t="shared" si="11"/>
        <v>71.430000000000007</v>
      </c>
      <c r="DC6" s="21">
        <f t="shared" si="11"/>
        <v>87.49</v>
      </c>
      <c r="DD6" s="21">
        <f t="shared" si="11"/>
        <v>87.61</v>
      </c>
      <c r="DE6" s="21">
        <f t="shared" si="11"/>
        <v>87.94</v>
      </c>
      <c r="DF6" s="21">
        <f t="shared" si="11"/>
        <v>85.45</v>
      </c>
      <c r="DG6" s="21">
        <f t="shared" si="11"/>
        <v>85.76</v>
      </c>
      <c r="DH6" s="20" t="str">
        <f>IF(DH7="","",IF(DH7="-","【-】","【"&amp;SUBSTITUTE(TEXT(DH7,"#,##0.00"),"-","△")&amp;"】"))</f>
        <v>【80.97】</v>
      </c>
      <c r="DI6" s="21">
        <f>IF(DI7="",NA(),DI7)</f>
        <v>17.84</v>
      </c>
      <c r="DJ6" s="21">
        <f t="shared" ref="DJ6:DR6" si="12">IF(DJ7="",NA(),DJ7)</f>
        <v>21.24</v>
      </c>
      <c r="DK6" s="21">
        <f t="shared" si="12"/>
        <v>24.19</v>
      </c>
      <c r="DL6" s="21">
        <f t="shared" si="12"/>
        <v>27.33</v>
      </c>
      <c r="DM6" s="21">
        <f t="shared" si="12"/>
        <v>29.7</v>
      </c>
      <c r="DN6" s="21">
        <f t="shared" si="12"/>
        <v>29.9</v>
      </c>
      <c r="DO6" s="21">
        <f t="shared" si="12"/>
        <v>32.58</v>
      </c>
      <c r="DP6" s="21">
        <f t="shared" si="12"/>
        <v>37.479999999999997</v>
      </c>
      <c r="DQ6" s="21">
        <f t="shared" si="12"/>
        <v>35.07</v>
      </c>
      <c r="DR6" s="21">
        <f t="shared" si="12"/>
        <v>32.49</v>
      </c>
      <c r="DS6" s="20" t="str">
        <f>IF(DS7="","",IF(DS7="-","【-】","【"&amp;SUBSTITUTE(TEXT(DS7,"#,##0.00"),"-","△")&amp;"】"))</f>
        <v>【26.63】</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1">
        <f t="shared" si="14"/>
        <v>0.01</v>
      </c>
      <c r="EK6" s="20">
        <f t="shared" si="14"/>
        <v>0</v>
      </c>
      <c r="EL6" s="21">
        <f t="shared" si="14"/>
        <v>0.02</v>
      </c>
      <c r="EM6" s="20">
        <f t="shared" si="14"/>
        <v>0</v>
      </c>
      <c r="EN6" s="20">
        <f t="shared" si="14"/>
        <v>0</v>
      </c>
      <c r="EO6" s="20" t="str">
        <f>IF(EO7="","",IF(EO7="-","【-】","【"&amp;SUBSTITUTE(TEXT(EO7,"#,##0.00"),"-","△")&amp;"】"))</f>
        <v>【0.00】</v>
      </c>
    </row>
    <row r="7" spans="1:148" s="22" customFormat="1" x14ac:dyDescent="0.15">
      <c r="A7" s="14"/>
      <c r="B7" s="23">
        <v>2024</v>
      </c>
      <c r="C7" s="23">
        <v>432156</v>
      </c>
      <c r="D7" s="23">
        <v>46</v>
      </c>
      <c r="E7" s="23">
        <v>17</v>
      </c>
      <c r="F7" s="23">
        <v>6</v>
      </c>
      <c r="G7" s="23">
        <v>0</v>
      </c>
      <c r="H7" s="23" t="s">
        <v>96</v>
      </c>
      <c r="I7" s="23" t="s">
        <v>97</v>
      </c>
      <c r="J7" s="23" t="s">
        <v>98</v>
      </c>
      <c r="K7" s="23" t="s">
        <v>99</v>
      </c>
      <c r="L7" s="23" t="s">
        <v>100</v>
      </c>
      <c r="M7" s="23" t="s">
        <v>101</v>
      </c>
      <c r="N7" s="24" t="s">
        <v>102</v>
      </c>
      <c r="O7" s="24">
        <v>73.489999999999995</v>
      </c>
      <c r="P7" s="24">
        <v>7.59</v>
      </c>
      <c r="Q7" s="24">
        <v>86.98</v>
      </c>
      <c r="R7" s="24">
        <v>3740</v>
      </c>
      <c r="S7" s="24">
        <v>71920</v>
      </c>
      <c r="T7" s="24">
        <v>683.82</v>
      </c>
      <c r="U7" s="24">
        <v>105.17</v>
      </c>
      <c r="V7" s="24">
        <v>5390</v>
      </c>
      <c r="W7" s="24">
        <v>1.92</v>
      </c>
      <c r="X7" s="24">
        <v>2807.29</v>
      </c>
      <c r="Y7" s="24">
        <v>112.64</v>
      </c>
      <c r="Z7" s="24">
        <v>111.45</v>
      </c>
      <c r="AA7" s="24">
        <v>104.95</v>
      </c>
      <c r="AB7" s="24">
        <v>106.97</v>
      </c>
      <c r="AC7" s="24">
        <v>100.54</v>
      </c>
      <c r="AD7" s="24">
        <v>95.71</v>
      </c>
      <c r="AE7" s="24">
        <v>96.59</v>
      </c>
      <c r="AF7" s="24">
        <v>96.86</v>
      </c>
      <c r="AG7" s="24">
        <v>97.07</v>
      </c>
      <c r="AH7" s="24">
        <v>99.54</v>
      </c>
      <c r="AI7" s="24">
        <v>104.55</v>
      </c>
      <c r="AJ7" s="24">
        <v>0</v>
      </c>
      <c r="AK7" s="24">
        <v>0</v>
      </c>
      <c r="AL7" s="24">
        <v>0</v>
      </c>
      <c r="AM7" s="24">
        <v>0</v>
      </c>
      <c r="AN7" s="24">
        <v>0</v>
      </c>
      <c r="AO7" s="24">
        <v>11.66</v>
      </c>
      <c r="AP7" s="24">
        <v>18.57</v>
      </c>
      <c r="AQ7" s="24">
        <v>17.78</v>
      </c>
      <c r="AR7" s="24">
        <v>40.729999999999997</v>
      </c>
      <c r="AS7" s="24">
        <v>48.87</v>
      </c>
      <c r="AT7" s="24">
        <v>84.87</v>
      </c>
      <c r="AU7" s="24">
        <v>88.46</v>
      </c>
      <c r="AV7" s="24">
        <v>121.73</v>
      </c>
      <c r="AW7" s="24">
        <v>114.15</v>
      </c>
      <c r="AX7" s="24">
        <v>95.26</v>
      </c>
      <c r="AY7" s="24">
        <v>71.34</v>
      </c>
      <c r="AZ7" s="24">
        <v>53.11</v>
      </c>
      <c r="BA7" s="24">
        <v>54.48</v>
      </c>
      <c r="BB7" s="24">
        <v>51.12</v>
      </c>
      <c r="BC7" s="24">
        <v>61.08</v>
      </c>
      <c r="BD7" s="24">
        <v>66.510000000000005</v>
      </c>
      <c r="BE7" s="24">
        <v>71.459999999999994</v>
      </c>
      <c r="BF7" s="24">
        <v>267.42</v>
      </c>
      <c r="BG7" s="24">
        <v>156.66999999999999</v>
      </c>
      <c r="BH7" s="24">
        <v>147.31</v>
      </c>
      <c r="BI7" s="24">
        <v>138.76</v>
      </c>
      <c r="BJ7" s="24">
        <v>126.57</v>
      </c>
      <c r="BK7" s="24">
        <v>807.81</v>
      </c>
      <c r="BL7" s="24">
        <v>733.23</v>
      </c>
      <c r="BM7" s="24">
        <v>607.88</v>
      </c>
      <c r="BN7" s="24">
        <v>892.29</v>
      </c>
      <c r="BO7" s="24">
        <v>871.87</v>
      </c>
      <c r="BP7" s="24">
        <v>1223.19</v>
      </c>
      <c r="BQ7" s="24">
        <v>56.3</v>
      </c>
      <c r="BR7" s="24">
        <v>62.42</v>
      </c>
      <c r="BS7" s="24">
        <v>60.88</v>
      </c>
      <c r="BT7" s="24">
        <v>60.71</v>
      </c>
      <c r="BU7" s="24">
        <v>53.1</v>
      </c>
      <c r="BV7" s="24">
        <v>49.44</v>
      </c>
      <c r="BW7" s="24">
        <v>54.39</v>
      </c>
      <c r="BX7" s="24">
        <v>48.98</v>
      </c>
      <c r="BY7" s="24">
        <v>46.45</v>
      </c>
      <c r="BZ7" s="24">
        <v>45.44</v>
      </c>
      <c r="CA7" s="24">
        <v>37.21</v>
      </c>
      <c r="CB7" s="24">
        <v>324.5</v>
      </c>
      <c r="CC7" s="24">
        <v>293.13</v>
      </c>
      <c r="CD7" s="24">
        <v>301.64999999999998</v>
      </c>
      <c r="CE7" s="24">
        <v>301.83</v>
      </c>
      <c r="CF7" s="24">
        <v>346</v>
      </c>
      <c r="CG7" s="24">
        <v>343.49</v>
      </c>
      <c r="CH7" s="24">
        <v>318.06</v>
      </c>
      <c r="CI7" s="24">
        <v>362.51</v>
      </c>
      <c r="CJ7" s="24">
        <v>361.83</v>
      </c>
      <c r="CK7" s="24">
        <v>373.54</v>
      </c>
      <c r="CL7" s="24">
        <v>462.49</v>
      </c>
      <c r="CM7" s="24">
        <v>32.32</v>
      </c>
      <c r="CN7" s="24">
        <v>32.81</v>
      </c>
      <c r="CO7" s="24">
        <v>32.18</v>
      </c>
      <c r="CP7" s="24">
        <v>31.07</v>
      </c>
      <c r="CQ7" s="24">
        <v>31.28</v>
      </c>
      <c r="CR7" s="24">
        <v>40.29</v>
      </c>
      <c r="CS7" s="24">
        <v>40.11</v>
      </c>
      <c r="CT7" s="24">
        <v>37.67</v>
      </c>
      <c r="CU7" s="24">
        <v>30.99</v>
      </c>
      <c r="CV7" s="24">
        <v>32.82</v>
      </c>
      <c r="CW7" s="24">
        <v>30.09</v>
      </c>
      <c r="CX7" s="24">
        <v>70.66</v>
      </c>
      <c r="CY7" s="24">
        <v>71.290000000000006</v>
      </c>
      <c r="CZ7" s="24">
        <v>72.92</v>
      </c>
      <c r="DA7" s="24">
        <v>69.91</v>
      </c>
      <c r="DB7" s="24">
        <v>71.430000000000007</v>
      </c>
      <c r="DC7" s="24">
        <v>87.49</v>
      </c>
      <c r="DD7" s="24">
        <v>87.61</v>
      </c>
      <c r="DE7" s="24">
        <v>87.94</v>
      </c>
      <c r="DF7" s="24">
        <v>85.45</v>
      </c>
      <c r="DG7" s="24">
        <v>85.76</v>
      </c>
      <c r="DH7" s="24">
        <v>80.97</v>
      </c>
      <c r="DI7" s="24">
        <v>17.84</v>
      </c>
      <c r="DJ7" s="24">
        <v>21.24</v>
      </c>
      <c r="DK7" s="24">
        <v>24.19</v>
      </c>
      <c r="DL7" s="24">
        <v>27.33</v>
      </c>
      <c r="DM7" s="24">
        <v>29.7</v>
      </c>
      <c r="DN7" s="24">
        <v>29.9</v>
      </c>
      <c r="DO7" s="24">
        <v>32.58</v>
      </c>
      <c r="DP7" s="24">
        <v>37.479999999999997</v>
      </c>
      <c r="DQ7" s="24">
        <v>35.07</v>
      </c>
      <c r="DR7" s="24">
        <v>32.49</v>
      </c>
      <c r="DS7" s="24">
        <v>26.63</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0.01</v>
      </c>
      <c r="EK7" s="24">
        <v>0</v>
      </c>
      <c r="EL7" s="24">
        <v>0.02</v>
      </c>
      <c r="EM7" s="24">
        <v>0</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cp:lastPrinted>2026-01-20T06:48:51Z</cp:lastPrinted>
  <dcterms:created xsi:type="dcterms:W3CDTF">2025-12-23T06:26:53Z</dcterms:created>
  <dcterms:modified xsi:type="dcterms:W3CDTF">2026-02-05T08:41:41Z</dcterms:modified>
  <cp:category/>
</cp:coreProperties>
</file>