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34 芦北町\下水\"/>
    </mc:Choice>
  </mc:AlternateContent>
  <xr:revisionPtr revIDLastSave="0" documentId="13_ncr:1_{7306A93A-3DFD-4EA4-B8D9-41F12A5810FA}" xr6:coauthVersionLast="47" xr6:coauthVersionMax="47" xr10:uidLastSave="{00000000-0000-0000-0000-000000000000}"/>
  <workbookProtection workbookAlgorithmName="SHA-512" workbookHashValue="bFg+i5o/TJlI1OQusIPCr2CYvTxIoeydyzbzaghYRrGnop0iZzPUEHTwAIsUUfQnMIEGmhTakX6fHz/6oMiP3Q==" workbookSaltValue="u4DBQjK0ML6zPegSJbUEr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10"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<sst xmlns="http://schemas.openxmlformats.org/spreadsheetml/2006/main" count="319" uniqueCount="115">
  <si>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</si>
  <si>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</si>
  <si>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</si>
  <si>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</si>
  <si>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</si>
  <si>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</si>
  <si>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</si>
  <si>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</si>
  <si>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</si>
  <si>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</si>
  <si>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</si>
  <si>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</si>
  <si>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</si>
  <si>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</si>
  <si>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</si>
  <si>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</si>
  <si>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</si>
  <si>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</si>
  <si>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</si>
  <si>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</si>
  <si>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</si>
  <si>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</si>
  <si>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</si>
  <si>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</si>
  <si>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</si>
  <si>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</si>
  <si>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</si>
  <si>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</si>
  <si>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</si>
  <si>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</si>
  <si>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</si>
  <si>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</si>
  <si>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</si>
  <si>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</si>
  <si>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</si>
  <si>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</si>
  <si>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</si>
  <si>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</si>
  <si>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</si>
  <si>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</si>
  <si>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</si>
  <si>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</si>
  <si>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</si>
  <si>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</si>
  <si>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</si>
  <si>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</si>
  <si>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</si>
  <si>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</si>
  <si>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</si>
  <si>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</si>
  <si>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</si>
  <si>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</si>
  <si>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</si>
  <si>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</si>
  <si>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</si>
  <si>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</si>
  <si>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</si>
  <si>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</si>
  <si>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</si>
  <si>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</si>
  <si>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</si>
  <si>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</si>
  <si>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</si>
  <si>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</si>
  <si>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</si>
  <si>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</si>
  <si>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</si>
  <si>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</si>
  <si>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</si>
  <si>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</si>
  <si>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</si>
  <si>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</si>
  <si>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</si>
  <si>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</si>
  <si>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</si>
  <si>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</si>
  <si>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</si>
  <si>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</si>
  <si>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</si>
  <si>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</si>
  <si>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</si>
  <si>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</si>
  <si>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</si>
  <si>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</si>
  <si>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</si>
  <si>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</si>
  <si>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</si>
  <si>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</si>
  <si>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</si>
  <si>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</si>
  <si>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</si>
  <si>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</si>
  <si>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</si>
  <si>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</si>
  <si>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</si>
  <si>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芦北町</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</si>
  <si>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</si>
  <si>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</si>
  <si>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</si>
  <si>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</si>
  <si>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</si>
  <si>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</si>
  <si>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</si>
  <si>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</si>
  <si>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</si>
  <si>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</si>
  <si>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</si>
  <si>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</si>
  <si>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</si>
  <si>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</si>
  <si>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</si>
  <si>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</si>
  <si>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伏木氏処理区を除く５処理区（芦北・米田・花岡東・女島西・内野）については、供用開始後２０年以上経過し、施設・管路の老朽化が進行している。
　そのため、芦北地区においては令和３年度から、米田地区においては令和８年度から更新事業に着手し、令和１１年度に完了する見込みである。
　また、その他の３地区（花岡東・女島西・内野）においては、令和８年度に維持管理適正化計画を策定する予定である。</t>
    <rPh sb="1" eb="4">
      <t>フシキ</t>
    </rPh>
    <rPh sb="4" eb="6">
      <t>ショリ</t>
    </rPh>
    <rPh sb="6" eb="7">
      <t>ク</t>
    </rPh>
    <rPh sb="8" eb="9">
      <t>ノゾ</t>
    </rPh>
    <rPh sb="11" eb="13">
      <t>ショリ</t>
    </rPh>
    <rPh sb="13" eb="14">
      <t>ク</t>
    </rPh>
    <rPh sb="15" eb="17">
      <t>アシキタ</t>
    </rPh>
    <rPh sb="18" eb="20">
      <t>ヨネダ</t>
    </rPh>
    <rPh sb="21" eb="23">
      <t>ハナオカ</t>
    </rPh>
    <rPh sb="23" eb="24">
      <t>ヒガシ</t>
    </rPh>
    <rPh sb="25" eb="27">
      <t>メシマ</t>
    </rPh>
    <rPh sb="27" eb="28">
      <t>ニシ</t>
    </rPh>
    <rPh sb="29" eb="31">
      <t>ウチノ</t>
    </rPh>
    <rPh sb="38" eb="40">
      <t>キョウヨウ</t>
    </rPh>
    <rPh sb="40" eb="42">
      <t>カイシ</t>
    </rPh>
    <rPh sb="42" eb="43">
      <t>ゴ</t>
    </rPh>
    <rPh sb="45" eb="48">
      <t>ネンイジョウ</t>
    </rPh>
    <rPh sb="48" eb="50">
      <t>ケイカ</t>
    </rPh>
    <rPh sb="52" eb="54">
      <t>シセツ</t>
    </rPh>
    <rPh sb="55" eb="57">
      <t>カンロ</t>
    </rPh>
    <rPh sb="58" eb="61">
      <t>ロウキュウカ</t>
    </rPh>
    <rPh sb="62" eb="64">
      <t>シンコウ</t>
    </rPh>
    <rPh sb="76" eb="78">
      <t>アシキタ</t>
    </rPh>
    <rPh sb="78" eb="80">
      <t>チク</t>
    </rPh>
    <rPh sb="85" eb="87">
      <t>レイワ</t>
    </rPh>
    <rPh sb="88" eb="90">
      <t>ネンド</t>
    </rPh>
    <rPh sb="93" eb="95">
      <t>ヨネダ</t>
    </rPh>
    <rPh sb="95" eb="97">
      <t>チク</t>
    </rPh>
    <rPh sb="102" eb="104">
      <t>レイワ</t>
    </rPh>
    <rPh sb="105" eb="107">
      <t>ネンド</t>
    </rPh>
    <rPh sb="109" eb="111">
      <t>コウシン</t>
    </rPh>
    <rPh sb="111" eb="113">
      <t>ジギョウ</t>
    </rPh>
    <rPh sb="114" eb="116">
      <t>チャクシュ</t>
    </rPh>
    <rPh sb="118" eb="120">
      <t>レイワ</t>
    </rPh>
    <rPh sb="122" eb="124">
      <t>ネンド</t>
    </rPh>
    <rPh sb="125" eb="127">
      <t>カンリョウ</t>
    </rPh>
    <rPh sb="129" eb="131">
      <t>ミコ</t>
    </rPh>
    <rPh sb="143" eb="144">
      <t>タ</t>
    </rPh>
    <rPh sb="146" eb="148">
      <t>チク</t>
    </rPh>
    <rPh sb="149" eb="151">
      <t>ハナオカ</t>
    </rPh>
    <rPh sb="151" eb="152">
      <t>ヒガシ</t>
    </rPh>
    <rPh sb="153" eb="155">
      <t>メシマ</t>
    </rPh>
    <rPh sb="155" eb="156">
      <t>ニシ</t>
    </rPh>
    <rPh sb="157" eb="159">
      <t>ウチノ</t>
    </rPh>
    <rPh sb="166" eb="168">
      <t>レイワ</t>
    </rPh>
    <rPh sb="169" eb="171">
      <t>ネンド</t>
    </rPh>
    <rPh sb="172" eb="174">
      <t>イジ</t>
    </rPh>
    <rPh sb="174" eb="176">
      <t>カンリ</t>
    </rPh>
    <rPh sb="176" eb="179">
      <t>テキセイカ</t>
    </rPh>
    <rPh sb="179" eb="181">
      <t>ケイカク</t>
    </rPh>
    <rPh sb="182" eb="184">
      <t>サクテイ</t>
    </rPh>
    <rPh sb="186" eb="188">
      <t>ヨテイ</t>
    </rPh>
    <phoneticPr fontId="4"/>
  </si>
  <si>
    <t>　供用開始２０年を超過し、老朽化した施設の維持管理費の増加や、人口減少による使用料収入の減少も今後避けられない状況である。
　また、令和３年度から着手している施設更新事業に係る費用の増加が見込まれる。
　令和６年度から地方公営企業法を適用したことにより、これまで以上に正確な経営分析が可能となるので、分析結果を反映した適正な使用料改定を今後行っていく予定である。</t>
    <rPh sb="1" eb="3">
      <t>キョウヨウ</t>
    </rPh>
    <rPh sb="3" eb="5">
      <t>カイシ</t>
    </rPh>
    <rPh sb="7" eb="8">
      <t>ネン</t>
    </rPh>
    <rPh sb="9" eb="11">
      <t>チョウカ</t>
    </rPh>
    <rPh sb="13" eb="16">
      <t>ロウキュウカ</t>
    </rPh>
    <rPh sb="18" eb="20">
      <t>シセツ</t>
    </rPh>
    <rPh sb="21" eb="23">
      <t>イジ</t>
    </rPh>
    <rPh sb="23" eb="26">
      <t>カンリヒ</t>
    </rPh>
    <rPh sb="27" eb="29">
      <t>ゾウカ</t>
    </rPh>
    <rPh sb="31" eb="33">
      <t>ジンコウ</t>
    </rPh>
    <rPh sb="33" eb="35">
      <t>ゲンショウ</t>
    </rPh>
    <rPh sb="38" eb="41">
      <t>シヨウリョウ</t>
    </rPh>
    <rPh sb="41" eb="43">
      <t>シュウニュウ</t>
    </rPh>
    <rPh sb="44" eb="46">
      <t>ゲンショウ</t>
    </rPh>
    <rPh sb="47" eb="49">
      <t>コンゴ</t>
    </rPh>
    <rPh sb="49" eb="50">
      <t>サ</t>
    </rPh>
    <rPh sb="55" eb="57">
      <t>ジョウキョウ</t>
    </rPh>
    <rPh sb="66" eb="68">
      <t>レイワ</t>
    </rPh>
    <rPh sb="69" eb="71">
      <t>ネンド</t>
    </rPh>
    <rPh sb="73" eb="75">
      <t>チャクシュ</t>
    </rPh>
    <rPh sb="79" eb="81">
      <t>シセツ</t>
    </rPh>
    <rPh sb="81" eb="83">
      <t>コウシン</t>
    </rPh>
    <rPh sb="83" eb="85">
      <t>ジギョウ</t>
    </rPh>
    <rPh sb="86" eb="87">
      <t>カカ</t>
    </rPh>
    <rPh sb="88" eb="90">
      <t>ヒヨウ</t>
    </rPh>
    <rPh sb="91" eb="93">
      <t>ゾウカ</t>
    </rPh>
    <rPh sb="94" eb="96">
      <t>ミコ</t>
    </rPh>
    <rPh sb="102" eb="104">
      <t>レイワ</t>
    </rPh>
    <rPh sb="105" eb="107">
      <t>ネンド</t>
    </rPh>
    <rPh sb="109" eb="111">
      <t>チホウ</t>
    </rPh>
    <rPh sb="111" eb="113">
      <t>コウエイ</t>
    </rPh>
    <rPh sb="113" eb="115">
      <t>キギョウ</t>
    </rPh>
    <rPh sb="115" eb="116">
      <t>ホウ</t>
    </rPh>
    <rPh sb="117" eb="119">
      <t>テキヨウ</t>
    </rPh>
    <rPh sb="131" eb="133">
      <t>イジョウ</t>
    </rPh>
    <rPh sb="134" eb="136">
      <t>セイカク</t>
    </rPh>
    <rPh sb="137" eb="139">
      <t>ケイエイ</t>
    </rPh>
    <rPh sb="139" eb="141">
      <t>ブンセキ</t>
    </rPh>
    <rPh sb="142" eb="144">
      <t>カノウ</t>
    </rPh>
    <rPh sb="150" eb="152">
      <t>ブンセキ</t>
    </rPh>
    <rPh sb="152" eb="154">
      <t>ケッカ</t>
    </rPh>
    <rPh sb="155" eb="157">
      <t>ハンエイ</t>
    </rPh>
    <rPh sb="159" eb="161">
      <t>テキセイ</t>
    </rPh>
    <rPh sb="162" eb="165">
      <t>シヨウリョウ</t>
    </rPh>
    <rPh sb="165" eb="167">
      <t>カイテイ</t>
    </rPh>
    <rPh sb="168" eb="170">
      <t>コンゴ</t>
    </rPh>
    <rPh sb="170" eb="171">
      <t>オコナ</t>
    </rPh>
    <rPh sb="175" eb="177">
      <t>ヨテイ</t>
    </rPh>
    <phoneticPr fontId="4"/>
  </si>
  <si>
    <t>　使用料収入のみでは経営が困難であるため、一般会計繰入金で補てんしている状況であり、処理施設の老朽化に伴う建設改良費の増加や、物価上昇に伴う維持管理費の増加が課題となっている。
　そのため、交付金を活用した施設更新や、使用料の見直し等を今後も引き続き進めていく。</t>
    <rPh sb="1" eb="4">
      <t>シヨウリョウ</t>
    </rPh>
    <rPh sb="4" eb="6">
      <t>シュウニュウ</t>
    </rPh>
    <rPh sb="10" eb="12">
      <t>ケイエイ</t>
    </rPh>
    <rPh sb="13" eb="15">
      <t>コンナン</t>
    </rPh>
    <rPh sb="21" eb="23">
      <t>イッパン</t>
    </rPh>
    <rPh sb="23" eb="25">
      <t>カイケイ</t>
    </rPh>
    <rPh sb="25" eb="27">
      <t>クリイレ</t>
    </rPh>
    <rPh sb="27" eb="28">
      <t>キン</t>
    </rPh>
    <rPh sb="29" eb="30">
      <t>ホ</t>
    </rPh>
    <rPh sb="36" eb="38">
      <t>ジョウキョウ</t>
    </rPh>
    <rPh sb="42" eb="44">
      <t>ショリ</t>
    </rPh>
    <rPh sb="44" eb="46">
      <t>シセツ</t>
    </rPh>
    <rPh sb="47" eb="50">
      <t>ロウキュウカ</t>
    </rPh>
    <rPh sb="51" eb="52">
      <t>トモナ</t>
    </rPh>
    <rPh sb="53" eb="55">
      <t>ケンセツ</t>
    </rPh>
    <rPh sb="55" eb="57">
      <t>カイリョウ</t>
    </rPh>
    <rPh sb="57" eb="58">
      <t>ヒ</t>
    </rPh>
    <rPh sb="59" eb="61">
      <t>ゾウカ</t>
    </rPh>
    <rPh sb="63" eb="65">
      <t>ブッカ</t>
    </rPh>
    <rPh sb="65" eb="67">
      <t>ジョウショウ</t>
    </rPh>
    <rPh sb="68" eb="69">
      <t>トモナ</t>
    </rPh>
    <rPh sb="70" eb="72">
      <t>イジ</t>
    </rPh>
    <rPh sb="72" eb="75">
      <t>カンリヒ</t>
    </rPh>
    <rPh sb="76" eb="78">
      <t>ゾウカ</t>
    </rPh>
    <rPh sb="79" eb="81">
      <t>カダイ</t>
    </rPh>
    <rPh sb="95" eb="98">
      <t>コウフキン</t>
    </rPh>
    <rPh sb="99" eb="101">
      <t>カツヨウ</t>
    </rPh>
    <rPh sb="103" eb="105">
      <t>シセツ</t>
    </rPh>
    <rPh sb="105" eb="107">
      <t>コウシン</t>
    </rPh>
    <rPh sb="109" eb="112">
      <t>シヨウリョウ</t>
    </rPh>
    <rPh sb="113" eb="115">
      <t>ミナオ</t>
    </rPh>
    <rPh sb="116" eb="117">
      <t>トウ</t>
    </rPh>
    <rPh sb="118" eb="120">
      <t>コンゴ</t>
    </rPh>
    <rPh sb="121" eb="122">
      <t>ヒ</t>
    </rPh>
    <rPh sb="123" eb="124">
      <t>ツヅ</t>
    </rPh>
    <rPh sb="125" eb="126">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</si>
</sst>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C60-4616-B413-B54840AA05C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DC60-4616-B413-B54840AA05C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72.069999999999993</c:v>
                </c:pt>
              </c:numCache>
            </c:numRef>
          </c:val>
          <c:extLst>
            <c:ext xmlns:c16="http://schemas.microsoft.com/office/drawing/2014/chart" uri="{C3380CC4-5D6E-409C-BE32-E72D297353CC}">
              <c16:uniqueId val="{00000000-0942-4DC9-971B-38437F89C54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52.34</c:v>
                </c:pt>
              </c:numCache>
            </c:numRef>
          </c:val>
          <c:smooth val="0"/>
          <c:extLst>
            <c:ext xmlns:c16="http://schemas.microsoft.com/office/drawing/2014/chart" uri="{C3380CC4-5D6E-409C-BE32-E72D297353CC}">
              <c16:uniqueId val="{00000001-0942-4DC9-971B-38437F89C54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87.64</c:v>
                </c:pt>
              </c:numCache>
            </c:numRef>
          </c:val>
          <c:extLst>
            <c:ext xmlns:c16="http://schemas.microsoft.com/office/drawing/2014/chart" uri="{C3380CC4-5D6E-409C-BE32-E72D297353CC}">
              <c16:uniqueId val="{00000000-1A69-4802-9564-C3E0BB257B1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90.05</c:v>
                </c:pt>
              </c:numCache>
            </c:numRef>
          </c:val>
          <c:smooth val="0"/>
          <c:extLst>
            <c:ext xmlns:c16="http://schemas.microsoft.com/office/drawing/2014/chart" uri="{C3380CC4-5D6E-409C-BE32-E72D297353CC}">
              <c16:uniqueId val="{00000001-1A69-4802-9564-C3E0BB257B1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98.86</c:v>
                </c:pt>
              </c:numCache>
            </c:numRef>
          </c:val>
          <c:extLst>
            <c:ext xmlns:c16="http://schemas.microsoft.com/office/drawing/2014/chart" uri="{C3380CC4-5D6E-409C-BE32-E72D297353CC}">
              <c16:uniqueId val="{00000000-D094-4FD0-BF3F-99B889303BB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103.04</c:v>
                </c:pt>
              </c:numCache>
            </c:numRef>
          </c:val>
          <c:smooth val="0"/>
          <c:extLst>
            <c:ext xmlns:c16="http://schemas.microsoft.com/office/drawing/2014/chart" uri="{C3380CC4-5D6E-409C-BE32-E72D297353CC}">
              <c16:uniqueId val="{00000001-D094-4FD0-BF3F-99B889303BB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3.83</c:v>
                </c:pt>
              </c:numCache>
            </c:numRef>
          </c:val>
          <c:extLst>
            <c:ext xmlns:c16="http://schemas.microsoft.com/office/drawing/2014/chart" uri="{C3380CC4-5D6E-409C-BE32-E72D297353CC}">
              <c16:uniqueId val="{00000000-14F3-406E-A331-159DE2E8D32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30.49</c:v>
                </c:pt>
              </c:numCache>
            </c:numRef>
          </c:val>
          <c:smooth val="0"/>
          <c:extLst>
            <c:ext xmlns:c16="http://schemas.microsoft.com/office/drawing/2014/chart" uri="{C3380CC4-5D6E-409C-BE32-E72D297353CC}">
              <c16:uniqueId val="{00000001-14F3-406E-A331-159DE2E8D32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CAE-45C5-B952-0F8439AA953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4CAE-45C5-B952-0F8439AA953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538-4926-B6C0-7DACD00F285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100.31</c:v>
                </c:pt>
              </c:numCache>
            </c:numRef>
          </c:val>
          <c:smooth val="0"/>
          <c:extLst>
            <c:ext xmlns:c16="http://schemas.microsoft.com/office/drawing/2014/chart" uri="{C3380CC4-5D6E-409C-BE32-E72D297353CC}">
              <c16:uniqueId val="{00000001-6538-4926-B6C0-7DACD00F285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32.49</c:v>
                </c:pt>
              </c:numCache>
            </c:numRef>
          </c:val>
          <c:extLst>
            <c:ext xmlns:c16="http://schemas.microsoft.com/office/drawing/2014/chart" uri="{C3380CC4-5D6E-409C-BE32-E72D297353CC}">
              <c16:uniqueId val="{00000000-7480-45BA-8F0B-CABF9BA73AA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41.03</c:v>
                </c:pt>
              </c:numCache>
            </c:numRef>
          </c:val>
          <c:smooth val="0"/>
          <c:extLst>
            <c:ext xmlns:c16="http://schemas.microsoft.com/office/drawing/2014/chart" uri="{C3380CC4-5D6E-409C-BE32-E72D297353CC}">
              <c16:uniqueId val="{00000001-7480-45BA-8F0B-CABF9BA73AA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E4E-4923-A708-3A2605A0ABB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796.8</c:v>
                </c:pt>
              </c:numCache>
            </c:numRef>
          </c:val>
          <c:smooth val="0"/>
          <c:extLst>
            <c:ext xmlns:c16="http://schemas.microsoft.com/office/drawing/2014/chart" uri="{C3380CC4-5D6E-409C-BE32-E72D297353CC}">
              <c16:uniqueId val="{00000001-CE4E-4923-A708-3A2605A0ABB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28.43</c:v>
                </c:pt>
              </c:numCache>
            </c:numRef>
          </c:val>
          <c:extLst>
            <c:ext xmlns:c16="http://schemas.microsoft.com/office/drawing/2014/chart" uri="{C3380CC4-5D6E-409C-BE32-E72D297353CC}">
              <c16:uniqueId val="{00000000-CF8F-48DF-95BB-070BF6FF8A1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58.41</c:v>
                </c:pt>
              </c:numCache>
            </c:numRef>
          </c:val>
          <c:smooth val="0"/>
          <c:extLst>
            <c:ext xmlns:c16="http://schemas.microsoft.com/office/drawing/2014/chart" uri="{C3380CC4-5D6E-409C-BE32-E72D297353CC}">
              <c16:uniqueId val="{00000001-CF8F-48DF-95BB-070BF6FF8A1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553.96</c:v>
                </c:pt>
              </c:numCache>
            </c:numRef>
          </c:val>
          <c:extLst>
            <c:ext xmlns:c16="http://schemas.microsoft.com/office/drawing/2014/chart" uri="{C3380CC4-5D6E-409C-BE32-E72D297353CC}">
              <c16:uniqueId val="{00000000-5B91-467F-8551-44DE9A6F37A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267.33999999999997</c:v>
                </c:pt>
              </c:numCache>
            </c:numRef>
          </c:val>
          <c:smooth val="0"/>
          <c:extLst>
            <c:ext xmlns:c16="http://schemas.microsoft.com/office/drawing/2014/chart" uri="{C3380CC4-5D6E-409C-BE32-E72D297353CC}">
              <c16:uniqueId val="{00000001-5B91-467F-8551-44DE9A6F37A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熊本県　芦北町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14877</v>
      </c>
      <c r="AM8" s="41"/>
      <c r="AN8" s="41"/>
      <c r="AO8" s="41"/>
      <c r="AP8" s="41"/>
      <c r="AQ8" s="41"/>
      <c r="AR8" s="41"/>
      <c r="AS8" s="41"/>
      <c r="AT8" s="34">
        <f>データ!T6</f>
        <v>234.01</v>
      </c>
      <c r="AU8" s="34"/>
      <c r="AV8" s="34"/>
      <c r="AW8" s="34"/>
      <c r="AX8" s="34"/>
      <c r="AY8" s="34"/>
      <c r="AZ8" s="34"/>
      <c r="BA8" s="34"/>
      <c r="BB8" s="34">
        <f>データ!U6</f>
        <v>63.57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85.39</v>
      </c>
      <c r="J10" s="34"/>
      <c r="K10" s="34"/>
      <c r="L10" s="34"/>
      <c r="M10" s="34"/>
      <c r="N10" s="34"/>
      <c r="O10" s="34"/>
      <c r="P10" s="34">
        <f>データ!P6</f>
        <v>24.41</v>
      </c>
      <c r="Q10" s="34"/>
      <c r="R10" s="34"/>
      <c r="S10" s="34"/>
      <c r="T10" s="34"/>
      <c r="U10" s="34"/>
      <c r="V10" s="34"/>
      <c r="W10" s="34">
        <f>データ!Q6</f>
        <v>83.71</v>
      </c>
      <c r="X10" s="34"/>
      <c r="Y10" s="34"/>
      <c r="Z10" s="34"/>
      <c r="AA10" s="34"/>
      <c r="AB10" s="34"/>
      <c r="AC10" s="34"/>
      <c r="AD10" s="41">
        <f>データ!R6</f>
        <v>3300</v>
      </c>
      <c r="AE10" s="41"/>
      <c r="AF10" s="41"/>
      <c r="AG10" s="41"/>
      <c r="AH10" s="41"/>
      <c r="AI10" s="41"/>
      <c r="AJ10" s="41"/>
      <c r="AK10" s="2"/>
      <c r="AL10" s="41">
        <f>データ!V6</f>
        <v>3599</v>
      </c>
      <c r="AM10" s="41"/>
      <c r="AN10" s="41"/>
      <c r="AO10" s="41"/>
      <c r="AP10" s="41"/>
      <c r="AQ10" s="41"/>
      <c r="AR10" s="41"/>
      <c r="AS10" s="41"/>
      <c r="AT10" s="34">
        <f>データ!W6</f>
        <v>1.89</v>
      </c>
      <c r="AU10" s="34"/>
      <c r="AV10" s="34"/>
      <c r="AW10" s="34"/>
      <c r="AX10" s="34"/>
      <c r="AY10" s="34"/>
      <c r="AZ10" s="34"/>
      <c r="BA10" s="34"/>
      <c r="BB10" s="34">
        <f>データ!X6</f>
        <v>1904.23</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CUd1tONBe64ChbrgnP9Cn8JM9o5xolm6gxwWHEVWkaEYYsIIFPN9PPPR9vdeUN9PVYtVd7caFsZy7OFVIuzhFw==" saltValue="QrkmbcnQZzRDOrptDoBqd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434825</v>
      </c>
      <c r="D6" s="19">
        <f t="shared" si="3"/>
        <v>46</v>
      </c>
      <c r="E6" s="19">
        <f t="shared" si="3"/>
        <v>17</v>
      </c>
      <c r="F6" s="19">
        <f t="shared" si="3"/>
        <v>5</v>
      </c>
      <c r="G6" s="19">
        <f t="shared" si="3"/>
        <v>0</v>
      </c>
      <c r="H6" s="19" t="str">
        <f t="shared" si="3"/>
        <v>熊本県　芦北町</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85.39</v>
      </c>
      <c r="P6" s="20">
        <f t="shared" si="3"/>
        <v>24.41</v>
      </c>
      <c r="Q6" s="20">
        <f t="shared" si="3"/>
        <v>83.71</v>
      </c>
      <c r="R6" s="20">
        <f t="shared" si="3"/>
        <v>3300</v>
      </c>
      <c r="S6" s="20">
        <f t="shared" si="3"/>
        <v>14877</v>
      </c>
      <c r="T6" s="20">
        <f t="shared" si="3"/>
        <v>234.01</v>
      </c>
      <c r="U6" s="20">
        <f t="shared" si="3"/>
        <v>63.57</v>
      </c>
      <c r="V6" s="20">
        <f t="shared" si="3"/>
        <v>3599</v>
      </c>
      <c r="W6" s="20">
        <f t="shared" si="3"/>
        <v>1.89</v>
      </c>
      <c r="X6" s="20">
        <f t="shared" si="3"/>
        <v>1904.23</v>
      </c>
      <c r="Y6" s="21" t="str">
        <f>IF(Y7="",NA(),Y7)</f>
        <v>-</v>
      </c>
      <c r="Z6" s="21" t="str">
        <f t="shared" ref="Z6:AH6" si="4">IF(Z7="",NA(),Z7)</f>
        <v>-</v>
      </c>
      <c r="AA6" s="21" t="str">
        <f t="shared" si="4"/>
        <v>-</v>
      </c>
      <c r="AB6" s="21" t="str">
        <f t="shared" si="4"/>
        <v>-</v>
      </c>
      <c r="AC6" s="21">
        <f t="shared" si="4"/>
        <v>98.86</v>
      </c>
      <c r="AD6" s="21" t="str">
        <f t="shared" si="4"/>
        <v>-</v>
      </c>
      <c r="AE6" s="21" t="str">
        <f t="shared" si="4"/>
        <v>-</v>
      </c>
      <c r="AF6" s="21" t="str">
        <f t="shared" si="4"/>
        <v>-</v>
      </c>
      <c r="AG6" s="21" t="str">
        <f t="shared" si="4"/>
        <v>-</v>
      </c>
      <c r="AH6" s="21">
        <f t="shared" si="4"/>
        <v>103.04</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100.31</v>
      </c>
      <c r="AT6" s="20" t="str">
        <f>IF(AT7="","",IF(AT7="-","【-】","【"&amp;SUBSTITUTE(TEXT(AT7,"#,##0.00"),"-","△")&amp;"】"))</f>
        <v>【102.74】</v>
      </c>
      <c r="AU6" s="21" t="str">
        <f>IF(AU7="",NA(),AU7)</f>
        <v>-</v>
      </c>
      <c r="AV6" s="21" t="str">
        <f t="shared" ref="AV6:BD6" si="6">IF(AV7="",NA(),AV7)</f>
        <v>-</v>
      </c>
      <c r="AW6" s="21" t="str">
        <f t="shared" si="6"/>
        <v>-</v>
      </c>
      <c r="AX6" s="21" t="str">
        <f t="shared" si="6"/>
        <v>-</v>
      </c>
      <c r="AY6" s="21">
        <f t="shared" si="6"/>
        <v>32.49</v>
      </c>
      <c r="AZ6" s="21" t="str">
        <f t="shared" si="6"/>
        <v>-</v>
      </c>
      <c r="BA6" s="21" t="str">
        <f t="shared" si="6"/>
        <v>-</v>
      </c>
      <c r="BB6" s="21" t="str">
        <f t="shared" si="6"/>
        <v>-</v>
      </c>
      <c r="BC6" s="21" t="str">
        <f t="shared" si="6"/>
        <v>-</v>
      </c>
      <c r="BD6" s="21">
        <f t="shared" si="6"/>
        <v>41.03</v>
      </c>
      <c r="BE6" s="20" t="str">
        <f>IF(BE7="","",IF(BE7="-","【-】","【"&amp;SUBSTITUTE(TEXT(BE7,"#,##0.00"),"-","△")&amp;"】"))</f>
        <v>【47.19】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796.8</v>
      </c>
      <c r="BP6" s="20" t="str">
        <f>IF(BP7="","",IF(BP7="-","【-】","【"&amp;SUBSTITUTE(TEXT(BP7,"#,##0.00"),"-","△")&amp;"】"))</f>
        <v>【798.10】</v>
      </c>
      <c r="BQ6" s="21" t="str">
        <f>IF(BQ7="",NA(),BQ7)</f>
        <v>-</v>
      </c>
      <c r="BR6" s="21" t="str">
        <f t="shared" ref="BR6:BZ6" si="8">IF(BR7="",NA(),BR7)</f>
        <v>-</v>
      </c>
      <c r="BS6" s="21" t="str">
        <f t="shared" si="8"/>
        <v>-</v>
      </c>
      <c r="BT6" s="21" t="str">
        <f t="shared" si="8"/>
        <v>-</v>
      </c>
      <c r="BU6" s="21">
        <f t="shared" si="8"/>
        <v>28.43</v>
      </c>
      <c r="BV6" s="21" t="str">
        <f t="shared" si="8"/>
        <v>-</v>
      </c>
      <c r="BW6" s="21" t="str">
        <f t="shared" si="8"/>
        <v>-</v>
      </c>
      <c r="BX6" s="21" t="str">
        <f t="shared" si="8"/>
        <v>-</v>
      </c>
      <c r="BY6" s="21" t="str">
        <f t="shared" si="8"/>
        <v>-</v>
      </c>
      <c r="BZ6" s="21">
        <f t="shared" si="8"/>
        <v>58.41</v>
      </c>
      <c r="CA6" s="20" t="str">
        <f>IF(CA7="","",IF(CA7="-","【-】","【"&amp;SUBSTITUTE(TEXT(CA7,"#,##0.00"),"-","△")&amp;"】"))</f>
        <v>【54.51】</v>
      </c>
      <c r="CB6" s="21" t="str">
        <f>IF(CB7="",NA(),CB7)</f>
        <v>-</v>
      </c>
      <c r="CC6" s="21" t="str">
        <f t="shared" ref="CC6:CK6" si="9">IF(CC7="",NA(),CC7)</f>
        <v>-</v>
      </c>
      <c r="CD6" s="21" t="str">
        <f t="shared" si="9"/>
        <v>-</v>
      </c>
      <c r="CE6" s="21" t="str">
        <f t="shared" si="9"/>
        <v>-</v>
      </c>
      <c r="CF6" s="21">
        <f t="shared" si="9"/>
        <v>553.96</v>
      </c>
      <c r="CG6" s="21" t="str">
        <f t="shared" si="9"/>
        <v>-</v>
      </c>
      <c r="CH6" s="21" t="str">
        <f t="shared" si="9"/>
        <v>-</v>
      </c>
      <c r="CI6" s="21" t="str">
        <f t="shared" si="9"/>
        <v>-</v>
      </c>
      <c r="CJ6" s="21" t="str">
        <f t="shared" si="9"/>
        <v>-</v>
      </c>
      <c r="CK6" s="21">
        <f t="shared" si="9"/>
        <v>267.33999999999997</v>
      </c>
      <c r="CL6" s="20" t="str">
        <f>IF(CL7="","",IF(CL7="-","【-】","【"&amp;SUBSTITUTE(TEXT(CL7,"#,##0.00"),"-","△")&amp;"】"))</f>
        <v>【286.33】</v>
      </c>
      <c r="CM6" s="21" t="str">
        <f>IF(CM7="",NA(),CM7)</f>
        <v>-</v>
      </c>
      <c r="CN6" s="21" t="str">
        <f t="shared" ref="CN6:CV6" si="10">IF(CN7="",NA(),CN7)</f>
        <v>-</v>
      </c>
      <c r="CO6" s="21" t="str">
        <f t="shared" si="10"/>
        <v>-</v>
      </c>
      <c r="CP6" s="21" t="str">
        <f t="shared" si="10"/>
        <v>-</v>
      </c>
      <c r="CQ6" s="21">
        <f t="shared" si="10"/>
        <v>72.069999999999993</v>
      </c>
      <c r="CR6" s="21" t="str">
        <f t="shared" si="10"/>
        <v>-</v>
      </c>
      <c r="CS6" s="21" t="str">
        <f t="shared" si="10"/>
        <v>-</v>
      </c>
      <c r="CT6" s="21" t="str">
        <f t="shared" si="10"/>
        <v>-</v>
      </c>
      <c r="CU6" s="21" t="str">
        <f t="shared" si="10"/>
        <v>-</v>
      </c>
      <c r="CV6" s="21">
        <f t="shared" si="10"/>
        <v>52.34</v>
      </c>
      <c r="CW6" s="20" t="str">
        <f>IF(CW7="","",IF(CW7="-","【-】","【"&amp;SUBSTITUTE(TEXT(CW7,"#,##0.00"),"-","△")&amp;"】"))</f>
        <v>【49.92】</v>
      </c>
      <c r="CX6" s="21" t="str">
        <f>IF(CX7="",NA(),CX7)</f>
        <v>-</v>
      </c>
      <c r="CY6" s="21" t="str">
        <f t="shared" ref="CY6:DG6" si="11">IF(CY7="",NA(),CY7)</f>
        <v>-</v>
      </c>
      <c r="CZ6" s="21" t="str">
        <f t="shared" si="11"/>
        <v>-</v>
      </c>
      <c r="DA6" s="21" t="str">
        <f t="shared" si="11"/>
        <v>-</v>
      </c>
      <c r="DB6" s="21">
        <f t="shared" si="11"/>
        <v>87.64</v>
      </c>
      <c r="DC6" s="21" t="str">
        <f t="shared" si="11"/>
        <v>-</v>
      </c>
      <c r="DD6" s="21" t="str">
        <f t="shared" si="11"/>
        <v>-</v>
      </c>
      <c r="DE6" s="21" t="str">
        <f t="shared" si="11"/>
        <v>-</v>
      </c>
      <c r="DF6" s="21" t="str">
        <f t="shared" si="11"/>
        <v>-</v>
      </c>
      <c r="DG6" s="21">
        <f t="shared" si="11"/>
        <v>90.05</v>
      </c>
      <c r="DH6" s="20" t="str">
        <f>IF(DH7="","",IF(DH7="-","【-】","【"&amp;SUBSTITUTE(TEXT(DH7,"#,##0.00"),"-","△")&amp;"】"))</f>
        <v>【87.80】</v>
      </c>
      <c r="DI6" s="21" t="str">
        <f>IF(DI7="",NA(),DI7)</f>
        <v>-</v>
      </c>
      <c r="DJ6" s="21" t="str">
        <f t="shared" ref="DJ6:DR6" si="12">IF(DJ7="",NA(),DJ7)</f>
        <v>-</v>
      </c>
      <c r="DK6" s="21" t="str">
        <f t="shared" si="12"/>
        <v>-</v>
      </c>
      <c r="DL6" s="21" t="str">
        <f t="shared" si="12"/>
        <v>-</v>
      </c>
      <c r="DM6" s="21">
        <f t="shared" si="12"/>
        <v>3.83</v>
      </c>
      <c r="DN6" s="21" t="str">
        <f t="shared" si="12"/>
        <v>-</v>
      </c>
      <c r="DO6" s="21" t="str">
        <f t="shared" si="12"/>
        <v>-</v>
      </c>
      <c r="DP6" s="21" t="str">
        <f t="shared" si="12"/>
        <v>-</v>
      </c>
      <c r="DQ6" s="21" t="str">
        <f t="shared" si="12"/>
        <v>-</v>
      </c>
      <c r="DR6" s="21">
        <f t="shared" si="12"/>
        <v>30.49</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0.05</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0.02</v>
      </c>
      <c r="EO6" s="20" t="str">
        <f>IF(EO7="","",IF(EO7="-","【-】","【"&amp;SUBSTITUTE(TEXT(EO7,"#,##0.00"),"-","△")&amp;"】"))</f>
        <v>【0.02】</v>
      </c>
    </row>
    <row r="7" spans="1:148" s="22" customFormat="1" x14ac:dyDescent="0.15">
      <c r="A7" s="14"/>
      <c r="B7" s="23">
        <v>2024</v>
      </c>
      <c r="C7" s="23">
        <v>434825</v>
      </c>
      <c r="D7" s="23">
        <v>46</v>
      </c>
      <c r="E7" s="23">
        <v>17</v>
      </c>
      <c r="F7" s="23">
        <v>5</v>
      </c>
      <c r="G7" s="23">
        <v>0</v>
      </c>
      <c r="H7" s="23" t="s">
        <v>95</v>
      </c>
      <c r="I7" s="23" t="s">
        <v>96</v>
      </c>
      <c r="J7" s="23" t="s">
        <v>97</v>
      </c>
      <c r="K7" s="23" t="s">
        <v>98</v>
      </c>
      <c r="L7" s="23" t="s">
        <v>99</v>
      </c>
      <c r="M7" s="23" t="s">
        <v>100</v>
      </c>
      <c r="N7" s="24" t="s">
        <v>101</v>
      </c>
      <c r="O7" s="24">
        <v>85.39</v>
      </c>
      <c r="P7" s="24">
        <v>24.41</v>
      </c>
      <c r="Q7" s="24">
        <v>83.71</v>
      </c>
      <c r="R7" s="24">
        <v>3300</v>
      </c>
      <c r="S7" s="24">
        <v>14877</v>
      </c>
      <c r="T7" s="24">
        <v>234.01</v>
      </c>
      <c r="U7" s="24">
        <v>63.57</v>
      </c>
      <c r="V7" s="24">
        <v>3599</v>
      </c>
      <c r="W7" s="24">
        <v>1.89</v>
      </c>
      <c r="X7" s="24">
        <v>1904.23</v>
      </c>
      <c r="Y7" s="24" t="s">
        <v>101</v>
      </c>
      <c r="Z7" s="24" t="s">
        <v>101</v>
      </c>
      <c r="AA7" s="24" t="s">
        <v>101</v>
      </c>
      <c r="AB7" s="24" t="s">
        <v>101</v>
      </c>
      <c r="AC7" s="24">
        <v>98.86</v>
      </c>
      <c r="AD7" s="24" t="s">
        <v>101</v>
      </c>
      <c r="AE7" s="24" t="s">
        <v>101</v>
      </c>
      <c r="AF7" s="24" t="s">
        <v>101</v>
      </c>
      <c r="AG7" s="24" t="s">
        <v>101</v>
      </c>
      <c r="AH7" s="24">
        <v>103.04</v>
      </c>
      <c r="AI7" s="24">
        <v>104.3</v>
      </c>
      <c r="AJ7" s="24" t="s">
        <v>101</v>
      </c>
      <c r="AK7" s="24" t="s">
        <v>101</v>
      </c>
      <c r="AL7" s="24" t="s">
        <v>101</v>
      </c>
      <c r="AM7" s="24" t="s">
        <v>101</v>
      </c>
      <c r="AN7" s="24">
        <v>0</v>
      </c>
      <c r="AO7" s="24" t="s">
        <v>101</v>
      </c>
      <c r="AP7" s="24" t="s">
        <v>101</v>
      </c>
      <c r="AQ7" s="24" t="s">
        <v>101</v>
      </c>
      <c r="AR7" s="24" t="s">
        <v>101</v>
      </c>
      <c r="AS7" s="24">
        <v>100.31</v>
      </c>
      <c r="AT7" s="24">
        <v>102.74</v>
      </c>
      <c r="AU7" s="24" t="s">
        <v>101</v>
      </c>
      <c r="AV7" s="24" t="s">
        <v>101</v>
      </c>
      <c r="AW7" s="24" t="s">
        <v>101</v>
      </c>
      <c r="AX7" s="24" t="s">
        <v>101</v>
      </c>
      <c r="AY7" s="24">
        <v>32.49</v>
      </c>
      <c r="AZ7" s="24" t="s">
        <v>101</v>
      </c>
      <c r="BA7" s="24" t="s">
        <v>101</v>
      </c>
      <c r="BB7" s="24" t="s">
        <v>101</v>
      </c>
      <c r="BC7" s="24" t="s">
        <v>101</v>
      </c>
      <c r="BD7" s="24">
        <v>41.03</v>
      </c>
      <c r="BE7" s="24">
        <v>47.19</v>
      </c>
      <c r="BF7" s="24" t="s">
        <v>101</v>
      </c>
      <c r="BG7" s="24" t="s">
        <v>101</v>
      </c>
      <c r="BH7" s="24" t="s">
        <v>101</v>
      </c>
      <c r="BI7" s="24" t="s">
        <v>101</v>
      </c>
      <c r="BJ7" s="24">
        <v>0</v>
      </c>
      <c r="BK7" s="24" t="s">
        <v>101</v>
      </c>
      <c r="BL7" s="24" t="s">
        <v>101</v>
      </c>
      <c r="BM7" s="24" t="s">
        <v>101</v>
      </c>
      <c r="BN7" s="24" t="s">
        <v>101</v>
      </c>
      <c r="BO7" s="24">
        <v>796.8</v>
      </c>
      <c r="BP7" s="24">
        <v>798.1</v>
      </c>
      <c r="BQ7" s="24" t="s">
        <v>101</v>
      </c>
      <c r="BR7" s="24" t="s">
        <v>101</v>
      </c>
      <c r="BS7" s="24" t="s">
        <v>101</v>
      </c>
      <c r="BT7" s="24" t="s">
        <v>101</v>
      </c>
      <c r="BU7" s="24">
        <v>28.43</v>
      </c>
      <c r="BV7" s="24" t="s">
        <v>101</v>
      </c>
      <c r="BW7" s="24" t="s">
        <v>101</v>
      </c>
      <c r="BX7" s="24" t="s">
        <v>101</v>
      </c>
      <c r="BY7" s="24" t="s">
        <v>101</v>
      </c>
      <c r="BZ7" s="24">
        <v>58.41</v>
      </c>
      <c r="CA7" s="24">
        <v>54.51</v>
      </c>
      <c r="CB7" s="24" t="s">
        <v>101</v>
      </c>
      <c r="CC7" s="24" t="s">
        <v>101</v>
      </c>
      <c r="CD7" s="24" t="s">
        <v>101</v>
      </c>
      <c r="CE7" s="24" t="s">
        <v>101</v>
      </c>
      <c r="CF7" s="24">
        <v>553.96</v>
      </c>
      <c r="CG7" s="24" t="s">
        <v>101</v>
      </c>
      <c r="CH7" s="24" t="s">
        <v>101</v>
      </c>
      <c r="CI7" s="24" t="s">
        <v>101</v>
      </c>
      <c r="CJ7" s="24" t="s">
        <v>101</v>
      </c>
      <c r="CK7" s="24">
        <v>267.33999999999997</v>
      </c>
      <c r="CL7" s="24">
        <v>286.33</v>
      </c>
      <c r="CM7" s="24" t="s">
        <v>101</v>
      </c>
      <c r="CN7" s="24" t="s">
        <v>101</v>
      </c>
      <c r="CO7" s="24" t="s">
        <v>101</v>
      </c>
      <c r="CP7" s="24" t="s">
        <v>101</v>
      </c>
      <c r="CQ7" s="24">
        <v>72.069999999999993</v>
      </c>
      <c r="CR7" s="24" t="s">
        <v>101</v>
      </c>
      <c r="CS7" s="24" t="s">
        <v>101</v>
      </c>
      <c r="CT7" s="24" t="s">
        <v>101</v>
      </c>
      <c r="CU7" s="24" t="s">
        <v>101</v>
      </c>
      <c r="CV7" s="24">
        <v>52.34</v>
      </c>
      <c r="CW7" s="24">
        <v>49.92</v>
      </c>
      <c r="CX7" s="24" t="s">
        <v>101</v>
      </c>
      <c r="CY7" s="24" t="s">
        <v>101</v>
      </c>
      <c r="CZ7" s="24" t="s">
        <v>101</v>
      </c>
      <c r="DA7" s="24" t="s">
        <v>101</v>
      </c>
      <c r="DB7" s="24">
        <v>87.64</v>
      </c>
      <c r="DC7" s="24" t="s">
        <v>101</v>
      </c>
      <c r="DD7" s="24" t="s">
        <v>101</v>
      </c>
      <c r="DE7" s="24" t="s">
        <v>101</v>
      </c>
      <c r="DF7" s="24" t="s">
        <v>101</v>
      </c>
      <c r="DG7" s="24">
        <v>90.05</v>
      </c>
      <c r="DH7" s="24">
        <v>87.8</v>
      </c>
      <c r="DI7" s="24" t="s">
        <v>101</v>
      </c>
      <c r="DJ7" s="24" t="s">
        <v>101</v>
      </c>
      <c r="DK7" s="24" t="s">
        <v>101</v>
      </c>
      <c r="DL7" s="24" t="s">
        <v>101</v>
      </c>
      <c r="DM7" s="24">
        <v>3.83</v>
      </c>
      <c r="DN7" s="24" t="s">
        <v>101</v>
      </c>
      <c r="DO7" s="24" t="s">
        <v>101</v>
      </c>
      <c r="DP7" s="24" t="s">
        <v>101</v>
      </c>
      <c r="DQ7" s="24" t="s">
        <v>101</v>
      </c>
      <c r="DR7" s="24">
        <v>30.49</v>
      </c>
      <c r="DS7" s="24">
        <v>28.46</v>
      </c>
      <c r="DT7" s="24" t="s">
        <v>101</v>
      </c>
      <c r="DU7" s="24" t="s">
        <v>101</v>
      </c>
      <c r="DV7" s="24" t="s">
        <v>101</v>
      </c>
      <c r="DW7" s="24" t="s">
        <v>101</v>
      </c>
      <c r="DX7" s="24">
        <v>0</v>
      </c>
      <c r="DY7" s="24" t="s">
        <v>101</v>
      </c>
      <c r="DZ7" s="24" t="s">
        <v>101</v>
      </c>
      <c r="EA7" s="24" t="s">
        <v>101</v>
      </c>
      <c r="EB7" s="24" t="s">
        <v>101</v>
      </c>
      <c r="EC7" s="24">
        <v>0.05</v>
      </c>
      <c r="ED7" s="24">
        <v>0.03</v>
      </c>
      <c r="EE7" s="24" t="s">
        <v>101</v>
      </c>
      <c r="EF7" s="24" t="s">
        <v>101</v>
      </c>
      <c r="EG7" s="24" t="s">
        <v>101</v>
      </c>
      <c r="EH7" s="24" t="s">
        <v>101</v>
      </c>
      <c r="EI7" s="24">
        <v>0</v>
      </c>
      <c r="EJ7" s="24" t="s">
        <v>101</v>
      </c>
      <c r="EK7" s="24" t="s">
        <v>101</v>
      </c>
      <c r="EL7" s="24" t="s">
        <v>101</v>
      </c>
      <c r="EM7" s="24" t="s">
        <v>101</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2026-01-26T00:21:04Z</cp:lastPrinted>
  <dcterms:created xsi:type="dcterms:W3CDTF">2025-12-23T06:24:15Z</dcterms:created>
  <dcterms:modified xsi:type="dcterms:W3CDTF">2026-02-06T08:28:28Z</dcterms:modified>
  <cp:category/>
</cp:coreProperties>
</file>