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27 南阿蘇村\"/>
    </mc:Choice>
  </mc:AlternateContent>
  <xr:revisionPtr revIDLastSave="0" documentId="13_ncr:1_{881F4B59-D082-4390-B5FE-3F7BBEBBD5D9}" xr6:coauthVersionLast="47" xr6:coauthVersionMax="47" xr10:uidLastSave="{00000000-0000-0000-0000-000000000000}"/>
  <workbookProtection workbookAlgorithmName="SHA-512" workbookHashValue="d+umVivgWPEn3pOtaVYWaLqGVhVnYbHDODZvoXarqEbs9IP/4WpPBQWVFFgjaDdBP+fUV1OhWdswFVBTJP5HLQ==" workbookSaltValue="TgatWFqPSHfQdl1SqTNIn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G85" i="4"/>
  <c r="P10"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<sst xmlns="http://schemas.openxmlformats.org/spreadsheetml/2006/main" count="319" uniqueCount="117">
  <si>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</si>
  <si>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</si>
  <si>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</si>
  <si>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</si>
  <si>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</si>
  <si>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</si>
  <si>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</si>
  <si>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</si>
  <si>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</si>
  <si>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</si>
  <si>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</si>
  <si>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</si>
  <si>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</si>
  <si>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</si>
  <si>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</si>
  <si>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</si>
  <si>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</si>
  <si>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</si>
  <si>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</si>
  <si>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</si>
  <si>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</si>
  <si>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</si>
  <si>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</si>
  <si>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</si>
  <si>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</si>
  <si>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</si>
  <si>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</si>
  <si>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</si>
  <si>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</si>
  <si>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</si>
  <si>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</si>
  <si>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</si>
  <si>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</si>
  <si>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</si>
  <si>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</si>
  <si>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</si>
  <si>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</si>
  <si>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</si>
  <si>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</si>
  <si>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</si>
  <si>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</si>
  <si>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</si>
  <si>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</si>
  <si>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</si>
  <si>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</si>
  <si>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</si>
  <si>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</si>
  <si>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</si>
  <si>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</si>
  <si>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</si>
  <si>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</si>
  <si>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</si>
  <si>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</si>
  <si>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</si>
  <si>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</si>
  <si>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</si>
  <si>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</si>
  <si>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</si>
  <si>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</si>
  <si>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</si>
  <si>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</si>
  <si>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</si>
  <si>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</si>
  <si>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</si>
  <si>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</si>
  <si>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</si>
  <si>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</si>
  <si>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</si>
  <si>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</si>
  <si>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</si>
  <si>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</si>
  <si>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</si>
  <si>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</si>
  <si>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</si>
  <si>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</si>
  <si>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</si>
  <si>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</si>
  <si>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</si>
  <si>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</si>
  <si>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</si>
  <si>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</si>
  <si>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</si>
  <si>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</si>
  <si>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</si>
  <si>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</si>
  <si>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</si>
  <si>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</si>
  <si>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</si>
  <si>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</si>
  <si>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</si>
  <si>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</si>
  <si>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</si>
  <si>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</si>
  <si>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</si>
  <si>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</si>
  <si>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</si>
  <si>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南阿蘇村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</si>
  <si>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</si>
  <si>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</si>
  <si>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</si>
  <si>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</si>
  <si>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</si>
  <si>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</si>
  <si>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</si>
  <si>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</si>
  <si>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</si>
  <si>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</si>
  <si>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</si>
  <si>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</si>
  <si>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</si>
  <si>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</si>
  <si>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</si>
  <si>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</si>
  <si>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</si>
  <si>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1. 資産の若さと健全性
①有形固定資産減価償却率（5.19％）：【非常に低い】
資産価値の約95％がまだ残っており、事業全体として施設が新しいことを示していますが、処理場等、場所によっては、20数年経過し機器等に不具合が出始めてきた状況です。
2. 管路の健全性
②管渠老朽化率・③改善率：【問題なし】
耐用年数50年に対し、経過年数が20年程度であるため、残存耐用年数は30年以上あります。
分析： 近急に大規模な改築・更新費用が発生するリスクは低く、当面は適切な点検・清掃による「予防保全」に注力できる期間です。</t>
    <rPh sb="83" eb="86">
      <t>ショリジョウ</t>
    </rPh>
    <rPh sb="86" eb="87">
      <t>ナド</t>
    </rPh>
    <rPh sb="88" eb="90">
      <t>バショ</t>
    </rPh>
    <rPh sb="98" eb="102">
      <t>スウネンケイカ</t>
    </rPh>
    <rPh sb="103" eb="105">
      <t>キキ</t>
    </rPh>
    <rPh sb="105" eb="106">
      <t>ナド</t>
    </rPh>
    <rPh sb="107" eb="110">
      <t>フグアイ</t>
    </rPh>
    <rPh sb="111" eb="113">
      <t>デハジ</t>
    </rPh>
    <rPh sb="117" eb="119">
      <t>ジョウキョウ</t>
    </rPh>
    <phoneticPr fontId="4"/>
  </si>
  <si>
    <t>R6からの企業会計移行で業務を開始。
1. 収支構造の深刻な課題
①経常収支比率（95.84％）：【赤字】
100％を下回っており、経常的な活動で赤字が発生しています。
⑤経費回収率（27.84％）：【極めて低い】
運営経費の約7割以上を一般会計からの繰入金に依存しています。使用料収入だけでは経費の3割弱しか賄えていない状況です。
⑥汚水処理原価（628.57円）：【非常に高い】
本村の事業地区は地形の起伏が多く、ポンプ施設などコストのかかる地形です。機器更新の際は長寿命化等、コスト削減を強く求めていかないといけない水準となる。
2. 債務と資産の状況
④企業債残高対事業規模比率（1369.88％）：【過大】
事業規模（年収）の約13.7倍もの借金が残っています。過去の建設投資による債務償還が経営を強く圧迫しています。
②累積欠損金比率（37.23％）：【注意】
過去からの赤字の積み残しが事業規模の約4割に達しており、財務体質は脆弱です。
③流動比率（113.00％）：【維持】
当面の資金繰り（キャッシュフロー）は確保できていますが、繰入金に支えられた安定です。
3. 利用状況の低迷
⑦施設利用率（40.33％）：【低い】
施設のキャパシティに対して半分も使われていません。人口減少や、当初の過大な需要予測が影響している可能性があります。
⑧水洗化率（95.32％）：【概ね良好】
普及はほぼ完了していますが、今後は少子高齢化に伴う人口減少も予想されるため引き続き未接続世帯への対策も取り組む必要がある。</t>
    <rPh sb="192" eb="194">
      <t>ホンソン</t>
    </rPh>
    <rPh sb="223" eb="225">
      <t>チケイ</t>
    </rPh>
    <rPh sb="228" eb="232">
      <t>キキコウシン</t>
    </rPh>
    <rPh sb="233" eb="234">
      <t>サイ</t>
    </rPh>
    <phoneticPr fontId="4"/>
  </si>
  <si>
    <t>「施設は比較的新しいが、経営構造は非常に厳しい」という対照的な状況です。
1. 経営状況の現状：「極めて厳しい収支構造と多額の負債」
収支面： 経常収支比率は95.84％と100％を下回り、単年度赤字の状態にある。特に経費回収率は27.84％と著しく低く、運営経費の大部分を一般会計からの繰入金に依存している。
財務面： 企業債残高が事業規模の約13.7倍（1369.88％）に達しており、累積欠損金（37.23％）と合わせ、過去の建設投資に伴う債務が経営の大きな圧迫要因となっている。
2. 施設の状況：「処理場設備等の更新」
老朽化： 減価償却率は5.19％と極めて低く、管渠も耐用年数まで30年程度の余裕があるため、当面の大規模な更新リスクは低い。しかしながら処理場機械設備等、老朽化で更新が必要箇所も出てきている。今後も財政状況を鑑みながら施設の維持管理を行う。
利用状況： 一方で施設利用率は40.33％に留まっており、保有資産が実際の需要に対して過剰であることが汚水処理原価（628.57円）を押し上げる要因となっている。
3. 今後の方向性：「低成長期の維持管理最適化」
水洗化率は95.32％と普及はほぼ完了している。今後は更新需要が少ないこの期間を「経営基盤の立て直し期間」と位置づける必要がある。
抜本的なコスト削減に向けた維持管理の効率化や、将来の施設更新を見据えたアセットマネジメントの再構築を行い、一般会計への依存度を段階的に低減させていくことが不可欠である。また村の行財政改革や上下水道審議会などを踏まえ料金改定など今後検討を進めていく。</t>
    <rPh sb="4" eb="7">
      <t>ヒカクテキ</t>
    </rPh>
    <rPh sb="254" eb="257">
      <t>ショリジョウ</t>
    </rPh>
    <rPh sb="257" eb="259">
      <t>セツビ</t>
    </rPh>
    <rPh sb="259" eb="260">
      <t>ナド</t>
    </rPh>
    <rPh sb="261" eb="263">
      <t>コウシン</t>
    </rPh>
    <rPh sb="333" eb="336">
      <t>ショリジョウ</t>
    </rPh>
    <rPh sb="336" eb="340">
      <t>キカイセツビ</t>
    </rPh>
    <rPh sb="340" eb="341">
      <t>ナド</t>
    </rPh>
    <rPh sb="342" eb="345">
      <t>ロウキュウカ</t>
    </rPh>
    <rPh sb="346" eb="348">
      <t>コウシン</t>
    </rPh>
    <rPh sb="349" eb="351">
      <t>ヒツヨウ</t>
    </rPh>
    <rPh sb="351" eb="353">
      <t>カショ</t>
    </rPh>
    <rPh sb="354" eb="355">
      <t>デ</t>
    </rPh>
    <rPh sb="361" eb="363">
      <t>コンゴ</t>
    </rPh>
    <rPh sb="364" eb="368">
      <t>ザイセイジョウキョウ</t>
    </rPh>
    <rPh sb="369" eb="370">
      <t>カンガ</t>
    </rPh>
    <rPh sb="374" eb="376">
      <t>シセツ</t>
    </rPh>
    <rPh sb="377" eb="381">
      <t>イジカンリ</t>
    </rPh>
    <rPh sb="382" eb="38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</si>
</sst>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F24-48C4-9F56-F962647ED05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3F24-48C4-9F56-F962647ED05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40.33</c:v>
                </c:pt>
              </c:numCache>
            </c:numRef>
          </c:val>
          <c:extLst>
            <c:ext xmlns:c16="http://schemas.microsoft.com/office/drawing/2014/chart" uri="{C3380CC4-5D6E-409C-BE32-E72D297353CC}">
              <c16:uniqueId val="{00000000-D64F-482F-9F30-180617BAE6E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D64F-482F-9F30-180617BAE6E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95.32</c:v>
                </c:pt>
              </c:numCache>
            </c:numRef>
          </c:val>
          <c:extLst>
            <c:ext xmlns:c16="http://schemas.microsoft.com/office/drawing/2014/chart" uri="{C3380CC4-5D6E-409C-BE32-E72D297353CC}">
              <c16:uniqueId val="{00000000-73E2-4135-B7B1-C1C28AB0BEF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73E2-4135-B7B1-C1C28AB0BEF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95.84</c:v>
                </c:pt>
              </c:numCache>
            </c:numRef>
          </c:val>
          <c:extLst>
            <c:ext xmlns:c16="http://schemas.microsoft.com/office/drawing/2014/chart" uri="{C3380CC4-5D6E-409C-BE32-E72D297353CC}">
              <c16:uniqueId val="{00000000-7FBF-4C4F-A40C-026CC14C413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7FBF-4C4F-A40C-026CC14C413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5.19</c:v>
                </c:pt>
              </c:numCache>
            </c:numRef>
          </c:val>
          <c:extLst>
            <c:ext xmlns:c16="http://schemas.microsoft.com/office/drawing/2014/chart" uri="{C3380CC4-5D6E-409C-BE32-E72D297353CC}">
              <c16:uniqueId val="{00000000-0690-4124-BF3C-48E87F765BB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0690-4124-BF3C-48E87F765BB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521-45EC-9D01-3686423B161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3521-45EC-9D01-3686423B161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37.229999999999997</c:v>
                </c:pt>
              </c:numCache>
            </c:numRef>
          </c:val>
          <c:extLst>
            <c:ext xmlns:c16="http://schemas.microsoft.com/office/drawing/2014/chart" uri="{C3380CC4-5D6E-409C-BE32-E72D297353CC}">
              <c16:uniqueId val="{00000000-2647-458D-A69B-1B66CC36D5B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2647-458D-A69B-1B66CC36D5B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113</c:v>
                </c:pt>
              </c:numCache>
            </c:numRef>
          </c:val>
          <c:extLst>
            <c:ext xmlns:c16="http://schemas.microsoft.com/office/drawing/2014/chart" uri="{C3380CC4-5D6E-409C-BE32-E72D297353CC}">
              <c16:uniqueId val="{00000000-AD2F-4E5F-BAC2-CF6E1D98595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AD2F-4E5F-BAC2-CF6E1D98595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1369.88</c:v>
                </c:pt>
              </c:numCache>
            </c:numRef>
          </c:val>
          <c:extLst>
            <c:ext xmlns:c16="http://schemas.microsoft.com/office/drawing/2014/chart" uri="{C3380CC4-5D6E-409C-BE32-E72D297353CC}">
              <c16:uniqueId val="{00000000-64EB-43CC-9CB0-7AB840E95D3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64EB-43CC-9CB0-7AB840E95D3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27.84</c:v>
                </c:pt>
              </c:numCache>
            </c:numRef>
          </c:val>
          <c:extLst>
            <c:ext xmlns:c16="http://schemas.microsoft.com/office/drawing/2014/chart" uri="{C3380CC4-5D6E-409C-BE32-E72D297353CC}">
              <c16:uniqueId val="{00000000-C6A0-4C75-8D2E-94C2C1E6254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C6A0-4C75-8D2E-94C2C1E6254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628.57000000000005</c:v>
                </c:pt>
              </c:numCache>
            </c:numRef>
          </c:val>
          <c:extLst>
            <c:ext xmlns:c16="http://schemas.microsoft.com/office/drawing/2014/chart" uri="{C3380CC4-5D6E-409C-BE32-E72D297353CC}">
              <c16:uniqueId val="{00000000-069A-4508-9BA0-90B790DB4EC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069A-4508-9BA0-90B790DB4EC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南阿蘇村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10026</v>
      </c>
      <c r="AM8" s="41"/>
      <c r="AN8" s="41"/>
      <c r="AO8" s="41"/>
      <c r="AP8" s="41"/>
      <c r="AQ8" s="41"/>
      <c r="AR8" s="41"/>
      <c r="AS8" s="41"/>
      <c r="AT8" s="34">
        <f>データ!T6</f>
        <v>137.32</v>
      </c>
      <c r="AU8" s="34"/>
      <c r="AV8" s="34"/>
      <c r="AW8" s="34"/>
      <c r="AX8" s="34"/>
      <c r="AY8" s="34"/>
      <c r="AZ8" s="34"/>
      <c r="BA8" s="34"/>
      <c r="BB8" s="34">
        <f>データ!U6</f>
        <v>73.010000000000005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81.150000000000006</v>
      </c>
      <c r="J10" s="34"/>
      <c r="K10" s="34"/>
      <c r="L10" s="34"/>
      <c r="M10" s="34"/>
      <c r="N10" s="34"/>
      <c r="O10" s="34"/>
      <c r="P10" s="34">
        <f>データ!P6</f>
        <v>7.5</v>
      </c>
      <c r="Q10" s="34"/>
      <c r="R10" s="34"/>
      <c r="S10" s="34"/>
      <c r="T10" s="34"/>
      <c r="U10" s="34"/>
      <c r="V10" s="34"/>
      <c r="W10" s="34">
        <f>データ!Q6</f>
        <v>100</v>
      </c>
      <c r="X10" s="34"/>
      <c r="Y10" s="34"/>
      <c r="Z10" s="34"/>
      <c r="AA10" s="34"/>
      <c r="AB10" s="34"/>
      <c r="AC10" s="34"/>
      <c r="AD10" s="41">
        <f>データ!R6</f>
        <v>3750</v>
      </c>
      <c r="AE10" s="41"/>
      <c r="AF10" s="41"/>
      <c r="AG10" s="41"/>
      <c r="AH10" s="41"/>
      <c r="AI10" s="41"/>
      <c r="AJ10" s="41"/>
      <c r="AK10" s="2"/>
      <c r="AL10" s="41">
        <f>データ!V6</f>
        <v>748</v>
      </c>
      <c r="AM10" s="41"/>
      <c r="AN10" s="41"/>
      <c r="AO10" s="41"/>
      <c r="AP10" s="41"/>
      <c r="AQ10" s="41"/>
      <c r="AR10" s="41"/>
      <c r="AS10" s="41"/>
      <c r="AT10" s="34">
        <f>データ!W6</f>
        <v>9.8000000000000007</v>
      </c>
      <c r="AU10" s="34"/>
      <c r="AV10" s="34"/>
      <c r="AW10" s="34"/>
      <c r="AX10" s="34"/>
      <c r="AY10" s="34"/>
      <c r="AZ10" s="34"/>
      <c r="BA10" s="34"/>
      <c r="BB10" s="34">
        <f>データ!X6</f>
        <v>76.33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116</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02ObQd3Wl52fe54kQbHTPrqacVevz6kVVkon55e0E+pOcRElSpt87iXHDZFu0LmxATgOBgVctd+7JUFn0ngEeQ==" saltValue="L+VN2z8iblCTeE+5aa1Gj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434337</v>
      </c>
      <c r="D6" s="19">
        <f t="shared" si="3"/>
        <v>46</v>
      </c>
      <c r="E6" s="19">
        <f t="shared" si="3"/>
        <v>17</v>
      </c>
      <c r="F6" s="19">
        <f t="shared" si="3"/>
        <v>5</v>
      </c>
      <c r="G6" s="19">
        <f t="shared" si="3"/>
        <v>0</v>
      </c>
      <c r="H6" s="19" t="str">
        <f t="shared" si="3"/>
        <v>熊本県　南阿蘇村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81.150000000000006</v>
      </c>
      <c r="P6" s="20">
        <f t="shared" si="3"/>
        <v>7.5</v>
      </c>
      <c r="Q6" s="20">
        <f t="shared" si="3"/>
        <v>100</v>
      </c>
      <c r="R6" s="20">
        <f t="shared" si="3"/>
        <v>3750</v>
      </c>
      <c r="S6" s="20">
        <f t="shared" si="3"/>
        <v>10026</v>
      </c>
      <c r="T6" s="20">
        <f t="shared" si="3"/>
        <v>137.32</v>
      </c>
      <c r="U6" s="20">
        <f t="shared" si="3"/>
        <v>73.010000000000005</v>
      </c>
      <c r="V6" s="20">
        <f t="shared" si="3"/>
        <v>748</v>
      </c>
      <c r="W6" s="20">
        <f t="shared" si="3"/>
        <v>9.8000000000000007</v>
      </c>
      <c r="X6" s="20">
        <f t="shared" si="3"/>
        <v>76.33</v>
      </c>
      <c r="Y6" s="21" t="str">
        <f>IF(Y7="",NA(),Y7)</f>
        <v>-</v>
      </c>
      <c r="Z6" s="21" t="str">
        <f t="shared" ref="Z6:AH6" si="4">IF(Z7="",NA(),Z7)</f>
        <v>-</v>
      </c>
      <c r="AA6" s="21" t="str">
        <f t="shared" si="4"/>
        <v>-</v>
      </c>
      <c r="AB6" s="21" t="str">
        <f t="shared" si="4"/>
        <v>-</v>
      </c>
      <c r="AC6" s="21">
        <f t="shared" si="4"/>
        <v>95.84</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37.229999999999997</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113</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1369.88</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27.84</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628.57000000000005</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40.33</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95.32</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5.19</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434337</v>
      </c>
      <c r="D7" s="23">
        <v>46</v>
      </c>
      <c r="E7" s="23">
        <v>17</v>
      </c>
      <c r="F7" s="23">
        <v>5</v>
      </c>
      <c r="G7" s="23">
        <v>0</v>
      </c>
      <c r="H7" s="23" t="s">
        <v>96</v>
      </c>
      <c r="I7" s="23" t="s">
        <v>97</v>
      </c>
      <c r="J7" s="23" t="s">
        <v>98</v>
      </c>
      <c r="K7" s="23" t="s">
        <v>99</v>
      </c>
      <c r="L7" s="23" t="s">
        <v>100</v>
      </c>
      <c r="M7" s="23" t="s">
        <v>101</v>
      </c>
      <c r="N7" s="24" t="s">
        <v>102</v>
      </c>
      <c r="O7" s="24">
        <v>81.150000000000006</v>
      </c>
      <c r="P7" s="24">
        <v>7.5</v>
      </c>
      <c r="Q7" s="24">
        <v>100</v>
      </c>
      <c r="R7" s="24">
        <v>3750</v>
      </c>
      <c r="S7" s="24">
        <v>10026</v>
      </c>
      <c r="T7" s="24">
        <v>137.32</v>
      </c>
      <c r="U7" s="24">
        <v>73.010000000000005</v>
      </c>
      <c r="V7" s="24">
        <v>748</v>
      </c>
      <c r="W7" s="24">
        <v>9.8000000000000007</v>
      </c>
      <c r="X7" s="24">
        <v>76.33</v>
      </c>
      <c r="Y7" s="24" t="s">
        <v>102</v>
      </c>
      <c r="Z7" s="24" t="s">
        <v>102</v>
      </c>
      <c r="AA7" s="24" t="s">
        <v>102</v>
      </c>
      <c r="AB7" s="24" t="s">
        <v>102</v>
      </c>
      <c r="AC7" s="24">
        <v>95.84</v>
      </c>
      <c r="AD7" s="24" t="s">
        <v>102</v>
      </c>
      <c r="AE7" s="24" t="s">
        <v>102</v>
      </c>
      <c r="AF7" s="24" t="s">
        <v>102</v>
      </c>
      <c r="AG7" s="24" t="s">
        <v>102</v>
      </c>
      <c r="AH7" s="24">
        <v>106.62</v>
      </c>
      <c r="AI7" s="24">
        <v>104.3</v>
      </c>
      <c r="AJ7" s="24" t="s">
        <v>102</v>
      </c>
      <c r="AK7" s="24" t="s">
        <v>102</v>
      </c>
      <c r="AL7" s="24" t="s">
        <v>102</v>
      </c>
      <c r="AM7" s="24" t="s">
        <v>102</v>
      </c>
      <c r="AN7" s="24">
        <v>37.229999999999997</v>
      </c>
      <c r="AO7" s="24" t="s">
        <v>102</v>
      </c>
      <c r="AP7" s="24" t="s">
        <v>102</v>
      </c>
      <c r="AQ7" s="24" t="s">
        <v>102</v>
      </c>
      <c r="AR7" s="24" t="s">
        <v>102</v>
      </c>
      <c r="AS7" s="24">
        <v>107.99</v>
      </c>
      <c r="AT7" s="24">
        <v>102.74</v>
      </c>
      <c r="AU7" s="24" t="s">
        <v>102</v>
      </c>
      <c r="AV7" s="24" t="s">
        <v>102</v>
      </c>
      <c r="AW7" s="24" t="s">
        <v>102</v>
      </c>
      <c r="AX7" s="24" t="s">
        <v>102</v>
      </c>
      <c r="AY7" s="24">
        <v>113</v>
      </c>
      <c r="AZ7" s="24" t="s">
        <v>102</v>
      </c>
      <c r="BA7" s="24" t="s">
        <v>102</v>
      </c>
      <c r="BB7" s="24" t="s">
        <v>102</v>
      </c>
      <c r="BC7" s="24" t="s">
        <v>102</v>
      </c>
      <c r="BD7" s="24">
        <v>58.25</v>
      </c>
      <c r="BE7" s="24">
        <v>47.19</v>
      </c>
      <c r="BF7" s="24" t="s">
        <v>102</v>
      </c>
      <c r="BG7" s="24" t="s">
        <v>102</v>
      </c>
      <c r="BH7" s="24" t="s">
        <v>102</v>
      </c>
      <c r="BI7" s="24" t="s">
        <v>102</v>
      </c>
      <c r="BJ7" s="24">
        <v>1369.88</v>
      </c>
      <c r="BK7" s="24" t="s">
        <v>102</v>
      </c>
      <c r="BL7" s="24" t="s">
        <v>102</v>
      </c>
      <c r="BM7" s="24" t="s">
        <v>102</v>
      </c>
      <c r="BN7" s="24" t="s">
        <v>102</v>
      </c>
      <c r="BO7" s="24">
        <v>791.46</v>
      </c>
      <c r="BP7" s="24">
        <v>798.1</v>
      </c>
      <c r="BQ7" s="24" t="s">
        <v>102</v>
      </c>
      <c r="BR7" s="24" t="s">
        <v>102</v>
      </c>
      <c r="BS7" s="24" t="s">
        <v>102</v>
      </c>
      <c r="BT7" s="24" t="s">
        <v>102</v>
      </c>
      <c r="BU7" s="24">
        <v>27.84</v>
      </c>
      <c r="BV7" s="24" t="s">
        <v>102</v>
      </c>
      <c r="BW7" s="24" t="s">
        <v>102</v>
      </c>
      <c r="BX7" s="24" t="s">
        <v>102</v>
      </c>
      <c r="BY7" s="24" t="s">
        <v>102</v>
      </c>
      <c r="BZ7" s="24">
        <v>47.96</v>
      </c>
      <c r="CA7" s="24">
        <v>54.51</v>
      </c>
      <c r="CB7" s="24" t="s">
        <v>102</v>
      </c>
      <c r="CC7" s="24" t="s">
        <v>102</v>
      </c>
      <c r="CD7" s="24" t="s">
        <v>102</v>
      </c>
      <c r="CE7" s="24" t="s">
        <v>102</v>
      </c>
      <c r="CF7" s="24">
        <v>628.57000000000005</v>
      </c>
      <c r="CG7" s="24" t="s">
        <v>102</v>
      </c>
      <c r="CH7" s="24" t="s">
        <v>102</v>
      </c>
      <c r="CI7" s="24" t="s">
        <v>102</v>
      </c>
      <c r="CJ7" s="24" t="s">
        <v>102</v>
      </c>
      <c r="CK7" s="24">
        <v>325.85000000000002</v>
      </c>
      <c r="CL7" s="24">
        <v>286.33</v>
      </c>
      <c r="CM7" s="24" t="s">
        <v>102</v>
      </c>
      <c r="CN7" s="24" t="s">
        <v>102</v>
      </c>
      <c r="CO7" s="24" t="s">
        <v>102</v>
      </c>
      <c r="CP7" s="24" t="s">
        <v>102</v>
      </c>
      <c r="CQ7" s="24">
        <v>40.33</v>
      </c>
      <c r="CR7" s="24" t="s">
        <v>102</v>
      </c>
      <c r="CS7" s="24" t="s">
        <v>102</v>
      </c>
      <c r="CT7" s="24" t="s">
        <v>102</v>
      </c>
      <c r="CU7" s="24" t="s">
        <v>102</v>
      </c>
      <c r="CV7" s="24">
        <v>45.32</v>
      </c>
      <c r="CW7" s="24">
        <v>49.92</v>
      </c>
      <c r="CX7" s="24" t="s">
        <v>102</v>
      </c>
      <c r="CY7" s="24" t="s">
        <v>102</v>
      </c>
      <c r="CZ7" s="24" t="s">
        <v>102</v>
      </c>
      <c r="DA7" s="24" t="s">
        <v>102</v>
      </c>
      <c r="DB7" s="24">
        <v>95.32</v>
      </c>
      <c r="DC7" s="24" t="s">
        <v>102</v>
      </c>
      <c r="DD7" s="24" t="s">
        <v>102</v>
      </c>
      <c r="DE7" s="24" t="s">
        <v>102</v>
      </c>
      <c r="DF7" s="24" t="s">
        <v>102</v>
      </c>
      <c r="DG7" s="24">
        <v>83.54</v>
      </c>
      <c r="DH7" s="24">
        <v>87.8</v>
      </c>
      <c r="DI7" s="24" t="s">
        <v>102</v>
      </c>
      <c r="DJ7" s="24" t="s">
        <v>102</v>
      </c>
      <c r="DK7" s="24" t="s">
        <v>102</v>
      </c>
      <c r="DL7" s="24" t="s">
        <v>102</v>
      </c>
      <c r="DM7" s="24">
        <v>5.19</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2025-12-23T06:24:14Z</dcterms:created>
  <dcterms:modified xsi:type="dcterms:W3CDTF">2026-02-05T09:08:24Z</dcterms:modified>
  <cp:category/>
</cp:coreProperties>
</file>