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1 菊陽町\"/>
    </mc:Choice>
  </mc:AlternateContent>
  <xr:revisionPtr revIDLastSave="0" documentId="13_ncr:1_{B0FA7863-B3FD-4AC5-96B5-272CA794A917}" xr6:coauthVersionLast="47" xr6:coauthVersionMax="47" xr10:uidLastSave="{00000000-0000-0000-0000-000000000000}"/>
  <workbookProtection workbookAlgorithmName="SHA-512" workbookHashValue="4ZWjHdkYb5e5UA89ZCIIL5OaeoHX7mUVHMfTXdcTnwPLlaJIPF5MB5aMGBMrK6SxecqkE3m9l8Gc9BymMK5S4g==" workbookSaltValue="cFDnjNUonfyZCwSuyegPP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G85" i="4"/>
  <c r="F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<sst xmlns="http://schemas.openxmlformats.org/spreadsheetml/2006/main" count="231" uniqueCount="116">
  <si>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</si>
  <si>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</si>
  <si>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</si>
  <si>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</si>
  <si>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</si>
  <si>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</si>
  <si>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</si>
  <si>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</si>
  <si>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</si>
  <si>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</si>
  <si>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</si>
  <si>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</si>
  <si>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</si>
  <si>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</si>
  <si>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</si>
  <si>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</si>
  <si>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</si>
  <si>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</si>
  <si>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</si>
  <si>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</si>
  <si>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</si>
  <si>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</si>
  <si>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</si>
  <si>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</si>
  <si>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</si>
  <si>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</si>
  <si>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</si>
  <si>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</si>
  <si>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</si>
  <si>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</si>
  <si>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</si>
  <si>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</si>
  <si>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</si>
  <si>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</si>
  <si>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</si>
  <si>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</si>
  <si>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</si>
  <si>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</si>
  <si>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</si>
  <si>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</si>
  <si>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</si>
  <si>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</si>
  <si>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</si>
  <si>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</si>
  <si>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</si>
  <si>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</si>
  <si>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</si>
  <si>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</si>
  <si>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</si>
  <si>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</si>
  <si>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</si>
  <si>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</si>
  <si>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</si>
  <si>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</si>
  <si>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</si>
  <si>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</si>
  <si>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</si>
  <si>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</si>
  <si>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</si>
  <si>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</si>
  <si>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</si>
  <si>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</si>
  <si>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</si>
  <si>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</si>
  <si>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</si>
  <si>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</si>
  <si>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</si>
  <si>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</si>
  <si>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</si>
  <si>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</si>
  <si>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</si>
  <si>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</si>
  <si>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</si>
  <si>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</si>
  <si>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</si>
  <si>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</si>
  <si>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</si>
  <si>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</si>
  <si>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</si>
  <si>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</si>
  <si>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</si>
  <si>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</si>
  <si>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</si>
  <si>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</si>
  <si>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</si>
  <si>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</si>
  <si>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</si>
  <si>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</si>
  <si>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</si>
  <si>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</si>
  <si>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</si>
  <si>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</si>
  <si>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</si>
  <si>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</si>
  <si>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</si>
  <si>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</si>
  <si>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</si>
  <si>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</si>
  <si>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</si>
  <si>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</si>
  <si>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</si>
  <si>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</si>
  <si>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</si>
  <si>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</si>
  <si>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</si>
  <si>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</si>
  <si>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</si>
  <si>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</si>
  <si>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</si>
  <si>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</si>
  <si>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</si>
  <si>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</si>
  <si>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</si>
  <si>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農業集落排水事業は、一般会計への依存度が高い構造的課題を抱えています。この解決に向け、中長期的な視点から公共下水道事業との統合を視野に入れた検討を本格化させ、経営および施設管理の一体的な効率化を図ります。
</t>
    <phoneticPr fontId="4"/>
  </si>
  <si>
    <t>• 有形固定資産減価償却率： 34.35％と類似団体平均（24.53％）を上回っており、供用開始から25年以上が経過した処理場やポンプ施設の老朽化が顕著です。
• 管渠老朽化率・改善率： 耐用年数超過の管はありませんが、将来の更新時期を見据えた対策が必要です。今後は「施設機能診断」を活用し、事後保全から予防保全への体制移行を推進します。</t>
    <phoneticPr fontId="4"/>
  </si>
  <si>
    <t>• 経常収支比率・経費回収率： 経常収支比率は101.84％ですが、これは一般会計からの基準外繰入金による補填を前提とした数値であり、経費回収率は65.86％と100％を大幅に下回っています。人口規模の限定性という構造的な課題により、使用料収入のみでは運営経費をカバーできない状況が続いています。
• 汚水処理原価・施設利用率： 汚水処理原価（157.76円/m³）は類似団体平均の約半分に抑えられ、施設利用率（66.55％）も平均を上回っています。大規模な修繕がなく、比較的施設利用率が高いといった構造的要因によるものです。
• 企業債残高対事業規模比率： 事業が完了していることもあり、新たな借入予定はなく、企業債残高は着実に減少しています。令和10年度にはすべての償還が終了する予定です。</t>
    <rPh sb="251" eb="256">
      <t>コウゾウテキヨウイン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</si>
</sst>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4-46B4-BB9B-6950D043688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3B4-46B4-BB9B-6950D043688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66.55</c:v>
                </c:pt>
                <c:pt idx="1">
                  <c:v>66.55</c:v>
                </c:pt>
                <c:pt idx="2">
                  <c:v>66.55</c:v>
                </c:pt>
                <c:pt idx="3">
                  <c:v>66.55</c:v>
                </c:pt>
                <c:pt idx="4">
                  <c:v>66.55</c:v>
                </c:pt>
              </c:numCache>
            </c:numRef>
          </c:val>
          <c:extLst>
            <c:ext xmlns:c16="http://schemas.microsoft.com/office/drawing/2014/chart" uri="{C3380CC4-5D6E-409C-BE32-E72D297353CC}">
              <c16:uniqueId val="{00000000-6E32-4035-B2B3-F66D00BD99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E32-4035-B2B3-F66D00BD99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96.13</c:v>
                </c:pt>
                <c:pt idx="1">
                  <c:v>96.53</c:v>
                </c:pt>
                <c:pt idx="2">
                  <c:v>96.79</c:v>
                </c:pt>
                <c:pt idx="3">
                  <c:v>97.34</c:v>
                </c:pt>
                <c:pt idx="4">
                  <c:v>97.91</c:v>
                </c:pt>
              </c:numCache>
            </c:numRef>
          </c:val>
          <c:extLst>
            <c:ext xmlns:c16="http://schemas.microsoft.com/office/drawing/2014/chart" uri="{C3380CC4-5D6E-409C-BE32-E72D297353CC}">
              <c16:uniqueId val="{00000000-0608-4576-BDD3-2176D43B27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608-4576-BDD3-2176D43B27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114.46</c:v>
                </c:pt>
                <c:pt idx="1">
                  <c:v>101.48</c:v>
                </c:pt>
                <c:pt idx="2">
                  <c:v>102.56</c:v>
                </c:pt>
                <c:pt idx="3">
                  <c:v>98.69</c:v>
                </c:pt>
                <c:pt idx="4">
                  <c:v>101.84</c:v>
                </c:pt>
              </c:numCache>
            </c:numRef>
          </c:val>
          <c:extLst>
            <c:ext xmlns:c16="http://schemas.microsoft.com/office/drawing/2014/chart" uri="{C3380CC4-5D6E-409C-BE32-E72D297353CC}">
              <c16:uniqueId val="{00000000-8361-4868-BC1E-4B4EE24FC3D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361-4868-BC1E-4B4EE24FC3D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26.65</c:v>
                </c:pt>
                <c:pt idx="1">
                  <c:v>28.13</c:v>
                </c:pt>
                <c:pt idx="2">
                  <c:v>30.22</c:v>
                </c:pt>
                <c:pt idx="3">
                  <c:v>32.28</c:v>
                </c:pt>
                <c:pt idx="4">
                  <c:v>34.35</c:v>
                </c:pt>
              </c:numCache>
            </c:numRef>
          </c:val>
          <c:extLst>
            <c:ext xmlns:c16="http://schemas.microsoft.com/office/drawing/2014/chart" uri="{C3380CC4-5D6E-409C-BE32-E72D297353CC}">
              <c16:uniqueId val="{00000000-73F9-4B7F-BDAD-3E12475D45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73F9-4B7F-BDAD-3E12475D45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24-4DED-A759-2A55FAD96A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524-4DED-A759-2A55FAD96A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5.17</c:v>
                </c:pt>
                <c:pt idx="4">
                  <c:v>0</c:v>
                </c:pt>
              </c:numCache>
            </c:numRef>
          </c:val>
          <c:extLst>
            <c:ext xmlns:c16="http://schemas.microsoft.com/office/drawing/2014/chart" uri="{C3380CC4-5D6E-409C-BE32-E72D297353CC}">
              <c16:uniqueId val="{00000000-3129-4571-89EC-CC0B7B8927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129-4571-89EC-CC0B7B8927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50.66</c:v>
                </c:pt>
                <c:pt idx="1">
                  <c:v>68.069999999999993</c:v>
                </c:pt>
                <c:pt idx="2">
                  <c:v>49.18</c:v>
                </c:pt>
                <c:pt idx="3">
                  <c:v>57.06</c:v>
                </c:pt>
                <c:pt idx="4">
                  <c:v>70.56</c:v>
                </c:pt>
              </c:numCache>
            </c:numRef>
          </c:val>
          <c:extLst>
            <c:ext xmlns:c16="http://schemas.microsoft.com/office/drawing/2014/chart" uri="{C3380CC4-5D6E-409C-BE32-E72D297353CC}">
              <c16:uniqueId val="{00000000-E4A1-4FE0-91FC-46A9F2DA18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4A1-4FE0-91FC-46A9F2DA18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502.07</c:v>
                </c:pt>
                <c:pt idx="1">
                  <c:v>537.79</c:v>
                </c:pt>
                <c:pt idx="2">
                  <c:v>406.21</c:v>
                </c:pt>
                <c:pt idx="3">
                  <c:v>264.47000000000003</c:v>
                </c:pt>
                <c:pt idx="4">
                  <c:v>122.52</c:v>
                </c:pt>
              </c:numCache>
            </c:numRef>
          </c:val>
          <c:extLst>
            <c:ext xmlns:c16="http://schemas.microsoft.com/office/drawing/2014/chart" uri="{C3380CC4-5D6E-409C-BE32-E72D297353CC}">
              <c16:uniqueId val="{00000000-5478-48AD-B650-CBC9B6E251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5478-48AD-B650-CBC9B6E251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70.069999999999993</c:v>
                </c:pt>
                <c:pt idx="1">
                  <c:v>70.11</c:v>
                </c:pt>
                <c:pt idx="2">
                  <c:v>69.569999999999993</c:v>
                </c:pt>
                <c:pt idx="3">
                  <c:v>69.08</c:v>
                </c:pt>
                <c:pt idx="4">
                  <c:v>65.86</c:v>
                </c:pt>
              </c:numCache>
            </c:numRef>
          </c:val>
          <c:extLst>
            <c:ext xmlns:c16="http://schemas.microsoft.com/office/drawing/2014/chart" uri="{C3380CC4-5D6E-409C-BE32-E72D297353CC}">
              <c16:uniqueId val="{00000000-F888-40D5-A789-65946EA997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888-40D5-A789-65946EA997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149.59</c:v>
                </c:pt>
                <c:pt idx="1">
                  <c:v>149.03</c:v>
                </c:pt>
                <c:pt idx="2">
                  <c:v>149.27000000000001</c:v>
                </c:pt>
                <c:pt idx="3">
                  <c:v>149.76</c:v>
                </c:pt>
                <c:pt idx="4">
                  <c:v>157.76</c:v>
                </c:pt>
              </c:numCache>
            </c:numRef>
          </c:val>
          <c:extLst>
            <c:ext xmlns:c16="http://schemas.microsoft.com/office/drawing/2014/chart" uri="{C3380CC4-5D6E-409C-BE32-E72D297353CC}">
              <c16:uniqueId val="{00000000-95D1-4B38-BC6B-E2B614146B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95D1-4B38-BC6B-E2B614146B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14" sqref="B14:BJ15"/>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菊陽町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43761</v>
      </c>
      <c r="AM8" s="46"/>
      <c r="AN8" s="46"/>
      <c r="AO8" s="46"/>
      <c r="AP8" s="46"/>
      <c r="AQ8" s="46"/>
      <c r="AR8" s="46"/>
      <c r="AS8" s="46"/>
      <c r="AT8" s="45">
        <f>データ!T6</f>
        <v>37.46</v>
      </c>
      <c r="AU8" s="45"/>
      <c r="AV8" s="45"/>
      <c r="AW8" s="45"/>
      <c r="AX8" s="45"/>
      <c r="AY8" s="45"/>
      <c r="AZ8" s="45"/>
      <c r="BA8" s="45"/>
      <c r="BB8" s="45">
        <f>データ!U6</f>
        <v>1168.21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95.49</v>
      </c>
      <c r="J10" s="45"/>
      <c r="K10" s="45"/>
      <c r="L10" s="45"/>
      <c r="M10" s="45"/>
      <c r="N10" s="45"/>
      <c r="O10" s="45"/>
      <c r="P10" s="45">
        <f>データ!P6</f>
        <v>2.0699999999999998</v>
      </c>
      <c r="Q10" s="45"/>
      <c r="R10" s="45"/>
      <c r="S10" s="45"/>
      <c r="T10" s="45"/>
      <c r="U10" s="45"/>
      <c r="V10" s="45"/>
      <c r="W10" s="45">
        <f>データ!Q6</f>
        <v>100</v>
      </c>
      <c r="X10" s="45"/>
      <c r="Y10" s="45"/>
      <c r="Z10" s="45"/>
      <c r="AA10" s="45"/>
      <c r="AB10" s="45"/>
      <c r="AC10" s="45"/>
      <c r="AD10" s="46">
        <f>データ!R6</f>
        <v>2020</v>
      </c>
      <c r="AE10" s="46"/>
      <c r="AF10" s="46"/>
      <c r="AG10" s="46"/>
      <c r="AH10" s="46"/>
      <c r="AI10" s="46"/>
      <c r="AJ10" s="46"/>
      <c r="AK10" s="2"/>
      <c r="AL10" s="46">
        <f>データ!V6</f>
        <v>908</v>
      </c>
      <c r="AM10" s="46"/>
      <c r="AN10" s="46"/>
      <c r="AO10" s="46"/>
      <c r="AP10" s="46"/>
      <c r="AQ10" s="46"/>
      <c r="AR10" s="46"/>
      <c r="AS10" s="46"/>
      <c r="AT10" s="45">
        <f>データ!W6</f>
        <v>0.35</v>
      </c>
      <c r="AU10" s="45"/>
      <c r="AV10" s="45"/>
      <c r="AW10" s="45"/>
      <c r="AX10" s="45"/>
      <c r="AY10" s="45"/>
      <c r="AZ10" s="45"/>
      <c r="BA10" s="45"/>
      <c r="BB10" s="45">
        <f>データ!X6</f>
        <v>2594.29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8+0Dgj+qj26Bw/lfl96Gv288OLbqghy2MGS70RsySSOzW9YEhQtQ8NXzwQI8GkmdYQMcm8y2TW9YICHCgd8GA==" saltValue="6APOceW3Dg6GafckQA1Z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434043</v>
      </c>
      <c r="D6" s="19">
        <f t="shared" si="3"/>
        <v>46</v>
      </c>
      <c r="E6" s="19">
        <f t="shared" si="3"/>
        <v>17</v>
      </c>
      <c r="F6" s="19">
        <f t="shared" si="3"/>
        <v>5</v>
      </c>
      <c r="G6" s="19">
        <f t="shared" si="3"/>
        <v>0</v>
      </c>
      <c r="H6" s="19" t="str">
        <f t="shared" si="3"/>
        <v>熊本県　菊陽町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95.49</v>
      </c>
      <c r="P6" s="20">
        <f t="shared" si="3"/>
        <v>2.0699999999999998</v>
      </c>
      <c r="Q6" s="20">
        <f t="shared" si="3"/>
        <v>100</v>
      </c>
      <c r="R6" s="20">
        <f t="shared" si="3"/>
        <v>2020</v>
      </c>
      <c r="S6" s="20">
        <f t="shared" si="3"/>
        <v>43761</v>
      </c>
      <c r="T6" s="20">
        <f t="shared" si="3"/>
        <v>37.46</v>
      </c>
      <c r="U6" s="20">
        <f t="shared" si="3"/>
        <v>1168.21</v>
      </c>
      <c r="V6" s="20">
        <f t="shared" si="3"/>
        <v>908</v>
      </c>
      <c r="W6" s="20">
        <f t="shared" si="3"/>
        <v>0.35</v>
      </c>
      <c r="X6" s="20">
        <f t="shared" si="3"/>
        <v>2594.29</v>
      </c>
      <c r="Y6" s="21">
        <f>IF(Y7="",NA(),Y7)</f>
        <v>114.46</v>
      </c>
      <c r="Z6" s="21">
        <f t="shared" ref="Z6:AH6" si="4">IF(Z7="",NA(),Z7)</f>
        <v>101.48</v>
      </c>
      <c r="AA6" s="21">
        <f t="shared" si="4"/>
        <v>102.56</v>
      </c>
      <c r="AB6" s="21">
        <f t="shared" si="4"/>
        <v>98.69</v>
      </c>
      <c r="AC6" s="21">
        <f t="shared" si="4"/>
        <v>101.84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1">
        <f t="shared" si="5"/>
        <v>5.17</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50.66</v>
      </c>
      <c r="AV6" s="21">
        <f t="shared" ref="AV6:BD6" si="6">IF(AV7="",NA(),AV7)</f>
        <v>68.069999999999993</v>
      </c>
      <c r="AW6" s="21">
        <f t="shared" si="6"/>
        <v>49.18</v>
      </c>
      <c r="AX6" s="21">
        <f t="shared" si="6"/>
        <v>57.06</v>
      </c>
      <c r="AY6" s="21">
        <f t="shared" si="6"/>
        <v>70.56</v>
      </c>
      <c r="AZ6" s="21">
        <f t="shared" si="6"/>
        <v>29.13</v>
      </c>
      <c r="BA6" s="21">
        <f t="shared" si="6"/>
        <v>35.69</v>
      </c>
      <c r="BB6" s="21">
        <f t="shared" si="6"/>
        <v>38.4</v>
      </c>
      <c r="BC6" s="21">
        <f t="shared" si="6"/>
        <v>44.04</v>
      </c>
      <c r="BD6" s="21">
        <f t="shared" si="6"/>
        <v>58.25</v>
      </c>
      <c r="BE6" s="20" t="str">
        <f>IF(BE7="","",IF(BE7="-","【-】","【"&amp;SUBSTITUTE(TEXT(BE7,"#,##0.00"),"-","△")&amp;"】"))</f>
        <v>【47.19】</v>
      </c>
      <c r="BF6" s="21">
        <f>IF(BF7="",NA(),BF7)</f>
        <v>502.07</v>
      </c>
      <c r="BG6" s="21">
        <f t="shared" ref="BG6:BO6" si="7">IF(BG7="",NA(),BG7)</f>
        <v>537.79</v>
      </c>
      <c r="BH6" s="21">
        <f t="shared" si="7"/>
        <v>406.21</v>
      </c>
      <c r="BI6" s="21">
        <f t="shared" si="7"/>
        <v>264.47000000000003</v>
      </c>
      <c r="BJ6" s="21">
        <f t="shared" si="7"/>
        <v>122.52</v>
      </c>
      <c r="BK6" s="21">
        <f t="shared" si="7"/>
        <v>867.83</v>
      </c>
      <c r="BL6" s="21">
        <f t="shared" si="7"/>
        <v>791.76</v>
      </c>
      <c r="BM6" s="21">
        <f t="shared" si="7"/>
        <v>900.82</v>
      </c>
      <c r="BN6" s="21">
        <f t="shared" si="7"/>
        <v>839.21</v>
      </c>
      <c r="BO6" s="21">
        <f t="shared" si="7"/>
        <v>791.46</v>
      </c>
      <c r="BP6" s="20" t="str">
        <f>IF(BP7="","",IF(BP7="-","【-】","【"&amp;SUBSTITUTE(TEXT(BP7,"#,##0.00"),"-","△")&amp;"】"))</f>
        <v>【798.10】</v>
      </c>
      <c r="BQ6" s="21">
        <f>IF(BQ7="",NA(),BQ7)</f>
        <v>70.069999999999993</v>
      </c>
      <c r="BR6" s="21">
        <f t="shared" ref="BR6:BZ6" si="8">IF(BR7="",NA(),BR7)</f>
        <v>70.11</v>
      </c>
      <c r="BS6" s="21">
        <f t="shared" si="8"/>
        <v>69.569999999999993</v>
      </c>
      <c r="BT6" s="21">
        <f t="shared" si="8"/>
        <v>69.08</v>
      </c>
      <c r="BU6" s="21">
        <f t="shared" si="8"/>
        <v>65.86</v>
      </c>
      <c r="BV6" s="21">
        <f t="shared" si="8"/>
        <v>57.08</v>
      </c>
      <c r="BW6" s="21">
        <f t="shared" si="8"/>
        <v>56.26</v>
      </c>
      <c r="BX6" s="21">
        <f t="shared" si="8"/>
        <v>52.94</v>
      </c>
      <c r="BY6" s="21">
        <f t="shared" si="8"/>
        <v>52.05</v>
      </c>
      <c r="BZ6" s="21">
        <f t="shared" si="8"/>
        <v>47.96</v>
      </c>
      <c r="CA6" s="20" t="str">
        <f>IF(CA7="","",IF(CA7="-","【-】","【"&amp;SUBSTITUTE(TEXT(CA7,"#,##0.00"),"-","△")&amp;"】"))</f>
        <v>【54.51】</v>
      </c>
      <c r="CB6" s="21">
        <f>IF(CB7="",NA(),CB7)</f>
        <v>149.59</v>
      </c>
      <c r="CC6" s="21">
        <f t="shared" ref="CC6:CK6" si="9">IF(CC7="",NA(),CC7)</f>
        <v>149.03</v>
      </c>
      <c r="CD6" s="21">
        <f t="shared" si="9"/>
        <v>149.27000000000001</v>
      </c>
      <c r="CE6" s="21">
        <f t="shared" si="9"/>
        <v>149.76</v>
      </c>
      <c r="CF6" s="21">
        <f t="shared" si="9"/>
        <v>157.76</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66.55</v>
      </c>
      <c r="CN6" s="21">
        <f t="shared" ref="CN6:CV6" si="10">IF(CN7="",NA(),CN7)</f>
        <v>66.55</v>
      </c>
      <c r="CO6" s="21">
        <f t="shared" si="10"/>
        <v>66.55</v>
      </c>
      <c r="CP6" s="21">
        <f t="shared" si="10"/>
        <v>66.55</v>
      </c>
      <c r="CQ6" s="21">
        <f t="shared" si="10"/>
        <v>66.55</v>
      </c>
      <c r="CR6" s="21">
        <f t="shared" si="10"/>
        <v>54.83</v>
      </c>
      <c r="CS6" s="21">
        <f t="shared" si="10"/>
        <v>66.53</v>
      </c>
      <c r="CT6" s="21">
        <f t="shared" si="10"/>
        <v>52.35</v>
      </c>
      <c r="CU6" s="21">
        <f t="shared" si="10"/>
        <v>46.25</v>
      </c>
      <c r="CV6" s="21">
        <f t="shared" si="10"/>
        <v>45.32</v>
      </c>
      <c r="CW6" s="20" t="str">
        <f>IF(CW7="","",IF(CW7="-","【-】","【"&amp;SUBSTITUTE(TEXT(CW7,"#,##0.00"),"-","△")&amp;"】"))</f>
        <v>【49.92】</v>
      </c>
      <c r="CX6" s="21">
        <f>IF(CX7="",NA(),CX7)</f>
        <v>96.13</v>
      </c>
      <c r="CY6" s="21">
        <f t="shared" ref="CY6:DG6" si="11">IF(CY7="",NA(),CY7)</f>
        <v>96.53</v>
      </c>
      <c r="CZ6" s="21">
        <f t="shared" si="11"/>
        <v>96.79</v>
      </c>
      <c r="DA6" s="21">
        <f t="shared" si="11"/>
        <v>97.34</v>
      </c>
      <c r="DB6" s="21">
        <f t="shared" si="11"/>
        <v>97.91</v>
      </c>
      <c r="DC6" s="21">
        <f t="shared" si="11"/>
        <v>84.7</v>
      </c>
      <c r="DD6" s="21">
        <f t="shared" si="11"/>
        <v>84.67</v>
      </c>
      <c r="DE6" s="21">
        <f t="shared" si="11"/>
        <v>84.39</v>
      </c>
      <c r="DF6" s="21">
        <f t="shared" si="11"/>
        <v>83.96</v>
      </c>
      <c r="DG6" s="21">
        <f t="shared" si="11"/>
        <v>83.54</v>
      </c>
      <c r="DH6" s="20" t="str">
        <f>IF(DH7="","",IF(DH7="-","【-】","【"&amp;SUBSTITUTE(TEXT(DH7,"#,##0.00"),"-","△")&amp;"】"))</f>
        <v>【87.80】</v>
      </c>
      <c r="DI6" s="21">
        <f>IF(DI7="",NA(),DI7)</f>
        <v>26.65</v>
      </c>
      <c r="DJ6" s="21">
        <f t="shared" ref="DJ6:DR6" si="12">IF(DJ7="",NA(),DJ7)</f>
        <v>28.13</v>
      </c>
      <c r="DK6" s="21">
        <f t="shared" si="12"/>
        <v>30.22</v>
      </c>
      <c r="DL6" s="21">
        <f t="shared" si="12"/>
        <v>32.28</v>
      </c>
      <c r="DM6" s="21">
        <f t="shared" si="12"/>
        <v>34.35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434043</v>
      </c>
      <c r="D7" s="23">
        <v>46</v>
      </c>
      <c r="E7" s="23">
        <v>17</v>
      </c>
      <c r="F7" s="23">
        <v>5</v>
      </c>
      <c r="G7" s="23">
        <v>0</v>
      </c>
      <c r="H7" s="23" t="s">
        <v>96</v>
      </c>
      <c r="I7" s="23" t="s">
        <v>97</v>
      </c>
      <c r="J7" s="23" t="s">
        <v>98</v>
      </c>
      <c r="K7" s="23" t="s">
        <v>99</v>
      </c>
      <c r="L7" s="23" t="s">
        <v>100</v>
      </c>
      <c r="M7" s="23" t="s">
        <v>101</v>
      </c>
      <c r="N7" s="24" t="s">
        <v>102</v>
      </c>
      <c r="O7" s="24">
        <v>95.49</v>
      </c>
      <c r="P7" s="24">
        <v>2.0699999999999998</v>
      </c>
      <c r="Q7" s="24">
        <v>100</v>
      </c>
      <c r="R7" s="24">
        <v>2020</v>
      </c>
      <c r="S7" s="24">
        <v>43761</v>
      </c>
      <c r="T7" s="24">
        <v>37.46</v>
      </c>
      <c r="U7" s="24">
        <v>1168.21</v>
      </c>
      <c r="V7" s="24">
        <v>908</v>
      </c>
      <c r="W7" s="24">
        <v>0.35</v>
      </c>
      <c r="X7" s="24">
        <v>2594.29</v>
      </c>
      <c r="Y7" s="24">
        <v>114.46</v>
      </c>
      <c r="Z7" s="24">
        <v>101.48</v>
      </c>
      <c r="AA7" s="24">
        <v>102.56</v>
      </c>
      <c r="AB7" s="24">
        <v>98.69</v>
      </c>
      <c r="AC7" s="24">
        <v>101.84</v>
      </c>
      <c r="AD7" s="24">
        <v>106.37</v>
      </c>
      <c r="AE7" s="24">
        <v>106.07</v>
      </c>
      <c r="AF7" s="24">
        <v>105.5</v>
      </c>
      <c r="AG7" s="24">
        <v>106.35</v>
      </c>
      <c r="AH7" s="24">
        <v>106.62</v>
      </c>
      <c r="AI7" s="24">
        <v>104.3</v>
      </c>
      <c r="AJ7" s="24">
        <v>0</v>
      </c>
      <c r="AK7" s="24">
        <v>0</v>
      </c>
      <c r="AL7" s="24">
        <v>0</v>
      </c>
      <c r="AM7" s="24">
        <v>5.17</v>
      </c>
      <c r="AN7" s="24">
        <v>0</v>
      </c>
      <c r="AO7" s="24">
        <v>139.02000000000001</v>
      </c>
      <c r="AP7" s="24">
        <v>132.04</v>
      </c>
      <c r="AQ7" s="24">
        <v>145.43</v>
      </c>
      <c r="AR7" s="24">
        <v>129.88999999999999</v>
      </c>
      <c r="AS7" s="24">
        <v>107.99</v>
      </c>
      <c r="AT7" s="24">
        <v>102.74</v>
      </c>
      <c r="AU7" s="24">
        <v>50.66</v>
      </c>
      <c r="AV7" s="24">
        <v>68.069999999999993</v>
      </c>
      <c r="AW7" s="24">
        <v>49.18</v>
      </c>
      <c r="AX7" s="24">
        <v>57.06</v>
      </c>
      <c r="AY7" s="24">
        <v>70.56</v>
      </c>
      <c r="AZ7" s="24">
        <v>29.13</v>
      </c>
      <c r="BA7" s="24">
        <v>35.69</v>
      </c>
      <c r="BB7" s="24">
        <v>38.4</v>
      </c>
      <c r="BC7" s="24">
        <v>44.04</v>
      </c>
      <c r="BD7" s="24">
        <v>58.25</v>
      </c>
      <c r="BE7" s="24">
        <v>47.19</v>
      </c>
      <c r="BF7" s="24">
        <v>502.07</v>
      </c>
      <c r="BG7" s="24">
        <v>537.79</v>
      </c>
      <c r="BH7" s="24">
        <v>406.21</v>
      </c>
      <c r="BI7" s="24">
        <v>264.47000000000003</v>
      </c>
      <c r="BJ7" s="24">
        <v>122.52</v>
      </c>
      <c r="BK7" s="24">
        <v>867.83</v>
      </c>
      <c r="BL7" s="24">
        <v>791.76</v>
      </c>
      <c r="BM7" s="24">
        <v>900.82</v>
      </c>
      <c r="BN7" s="24">
        <v>839.21</v>
      </c>
      <c r="BO7" s="24">
        <v>791.46</v>
      </c>
      <c r="BP7" s="24">
        <v>798.1</v>
      </c>
      <c r="BQ7" s="24">
        <v>70.069999999999993</v>
      </c>
      <c r="BR7" s="24">
        <v>70.11</v>
      </c>
      <c r="BS7" s="24">
        <v>69.569999999999993</v>
      </c>
      <c r="BT7" s="24">
        <v>69.08</v>
      </c>
      <c r="BU7" s="24">
        <v>65.86</v>
      </c>
      <c r="BV7" s="24">
        <v>57.08</v>
      </c>
      <c r="BW7" s="24">
        <v>56.26</v>
      </c>
      <c r="BX7" s="24">
        <v>52.94</v>
      </c>
      <c r="BY7" s="24">
        <v>52.05</v>
      </c>
      <c r="BZ7" s="24">
        <v>47.96</v>
      </c>
      <c r="CA7" s="24">
        <v>54.51</v>
      </c>
      <c r="CB7" s="24">
        <v>149.59</v>
      </c>
      <c r="CC7" s="24">
        <v>149.03</v>
      </c>
      <c r="CD7" s="24">
        <v>149.27000000000001</v>
      </c>
      <c r="CE7" s="24">
        <v>149.76</v>
      </c>
      <c r="CF7" s="24">
        <v>157.76</v>
      </c>
      <c r="CG7" s="24">
        <v>274.99</v>
      </c>
      <c r="CH7" s="24">
        <v>282.08999999999997</v>
      </c>
      <c r="CI7" s="24">
        <v>303.27999999999997</v>
      </c>
      <c r="CJ7" s="24">
        <v>301.86</v>
      </c>
      <c r="CK7" s="24">
        <v>325.85000000000002</v>
      </c>
      <c r="CL7" s="24">
        <v>286.33</v>
      </c>
      <c r="CM7" s="24">
        <v>66.55</v>
      </c>
      <c r="CN7" s="24">
        <v>66.55</v>
      </c>
      <c r="CO7" s="24">
        <v>66.55</v>
      </c>
      <c r="CP7" s="24">
        <v>66.55</v>
      </c>
      <c r="CQ7" s="24">
        <v>66.55</v>
      </c>
      <c r="CR7" s="24">
        <v>54.83</v>
      </c>
      <c r="CS7" s="24">
        <v>66.53</v>
      </c>
      <c r="CT7" s="24">
        <v>52.35</v>
      </c>
      <c r="CU7" s="24">
        <v>46.25</v>
      </c>
      <c r="CV7" s="24">
        <v>45.32</v>
      </c>
      <c r="CW7" s="24">
        <v>49.92</v>
      </c>
      <c r="CX7" s="24">
        <v>96.13</v>
      </c>
      <c r="CY7" s="24">
        <v>96.53</v>
      </c>
      <c r="CZ7" s="24">
        <v>96.79</v>
      </c>
      <c r="DA7" s="24">
        <v>97.34</v>
      </c>
      <c r="DB7" s="24">
        <v>97.91</v>
      </c>
      <c r="DC7" s="24">
        <v>84.7</v>
      </c>
      <c r="DD7" s="24">
        <v>84.67</v>
      </c>
      <c r="DE7" s="24">
        <v>84.39</v>
      </c>
      <c r="DF7" s="24">
        <v>83.96</v>
      </c>
      <c r="DG7" s="24">
        <v>83.54</v>
      </c>
      <c r="DH7" s="24">
        <v>87.8</v>
      </c>
      <c r="DI7" s="24">
        <v>26.65</v>
      </c>
      <c r="DJ7" s="24">
        <v>28.13</v>
      </c>
      <c r="DK7" s="24">
        <v>30.22</v>
      </c>
      <c r="DL7" s="24">
        <v>32.28</v>
      </c>
      <c r="DM7" s="24">
        <v>34.35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2025-12-23T06:24:11Z</dcterms:created>
  <dcterms:modified xsi:type="dcterms:W3CDTF">2026-02-05T10:18:35Z</dcterms:modified>
  <cp:category/>
</cp:coreProperties>
</file>