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3 天草市\"/>
    </mc:Choice>
  </mc:AlternateContent>
  <xr:revisionPtr revIDLastSave="0" documentId="13_ncr:1_{F23FF99A-D6E6-4EB0-A6D2-E5F7AC757EAF}" xr6:coauthVersionLast="47" xr6:coauthVersionMax="47" xr10:uidLastSave="{00000000-0000-0000-0000-000000000000}"/>
  <workbookProtection workbookAlgorithmName="SHA-512" workbookHashValue="/UmaM6kvrQ5RTP3g4+mS2iAWgb+I5xOxB3vBnHRX/teXfDtu5B4h5RYEwymGZZDWwq2n2tHF8wqsGX9mE+3x3A==" workbookSaltValue="p6lIZWEIJtrXLu3F1aeOl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G85" i="4"/>
  <c r="F85" i="4"/>
  <c r="AL10" i="4"/>
  <c r="I10"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<sst xmlns="http://schemas.openxmlformats.org/spreadsheetml/2006/main" count="231" uniqueCount="116">
  <si>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</si>
  <si>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</si>
  <si>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</si>
  <si>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</si>
  <si>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</si>
  <si>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</si>
  <si>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</si>
  <si>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</si>
  <si>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</si>
  <si>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</si>
  <si>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</si>
  <si>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</si>
  <si>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</si>
  <si>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</si>
  <si>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</si>
  <si>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</si>
  <si>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</si>
  <si>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</si>
  <si>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</si>
  <si>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</si>
  <si>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</si>
  <si>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</si>
  <si>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</si>
  <si>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</si>
  <si>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</si>
  <si>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</si>
  <si>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</si>
  <si>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</si>
  <si>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</si>
  <si>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</si>
  <si>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</si>
  <si>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</si>
  <si>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</si>
  <si>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</si>
  <si>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</si>
  <si>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</si>
  <si>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</si>
  <si>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</si>
  <si>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</si>
  <si>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</si>
  <si>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</si>
  <si>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</si>
  <si>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</si>
  <si>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</si>
  <si>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</si>
  <si>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</si>
  <si>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</si>
  <si>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</si>
  <si>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</si>
  <si>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</si>
  <si>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</si>
  <si>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</si>
  <si>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</si>
  <si>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</si>
  <si>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</si>
  <si>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</si>
  <si>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</si>
  <si>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</si>
  <si>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</si>
  <si>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</si>
  <si>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</si>
  <si>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</si>
  <si>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</si>
  <si>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</si>
  <si>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</si>
  <si>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</si>
  <si>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</si>
  <si>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</si>
  <si>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</si>
  <si>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</si>
  <si>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</si>
  <si>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</si>
  <si>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</si>
  <si>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</si>
  <si>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</si>
  <si>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</si>
  <si>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</si>
  <si>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</si>
  <si>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</si>
  <si>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</si>
  <si>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</si>
  <si>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</si>
  <si>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</si>
  <si>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</si>
  <si>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</si>
  <si>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</si>
  <si>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</si>
  <si>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</si>
  <si>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</si>
  <si>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</si>
  <si>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</si>
  <si>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</si>
  <si>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</si>
  <si>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</si>
  <si>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</si>
  <si>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</si>
  <si>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天草市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</si>
  <si>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</si>
  <si>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</si>
  <si>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</si>
  <si>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</si>
  <si>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</si>
  <si>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</si>
  <si>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</si>
  <si>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</si>
  <si>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</si>
  <si>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</si>
  <si>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</si>
  <si>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</si>
  <si>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</si>
  <si>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</si>
  <si>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</si>
  <si>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</si>
  <si>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①全国平均を下回っていますが、資産の老朽化は進んでいます。今後はストックマネジメント計画により計画的な更新を行います。
②供用開始から27年であり、現在のところ法定耐用年数を経過した管渠は存在しません。そのため、管渠の本格的な更新は当面生じませんが、点検・診断を実施し、計画的な更新や維持管理に努めます。
③本事業の管渠は比較的新しく本格的な管渠の更新は当面生じません。今後は点検・診断を定期的に実施しながら維持管理に努めます。</t>
    <rPh sb="6" eb="7">
      <t>シタ</t>
    </rPh>
    <phoneticPr fontId="4"/>
  </si>
  <si>
    <t>　本事業は、複数の小規模処理区から構成されており、汚水処理原価は高く、経費回収率が低いことから厳しい経営環境にあります。
　令和8年度より使用料の改定を予定しているため、経費回収率の上昇を見込んでいます。水洗化率の向上や経費削減に努めるなど4事業（公共、特環、農集、漁集）会計全体での経営健全化を図ります。
　令和5年3月に策定した経営戦略については、計画のローリングを行い、将来の経営予測に努めます。</t>
    <phoneticPr fontId="4"/>
  </si>
  <si>
    <t xml:space="preserve">①単年度収支比率は100％を下回っており、全国・類似団体平均も下回っています。前年度より他会計補助金が減少したことが大きな要因となっています。令和8年度より使用料の改定を予定しているため、経営状況は改善する見込みですが、今後も水洗化率の向上や費用削減に努めます。
②累積欠損金は生じていません。
③全国・類似団体平均を下回っています。費用、建設改良費が増加傾向にある中で他会計補助金が減少したことにより、流動資産の現金・預金が減少したことが要因となっています。比率がマイナスとなっていますが、4事業（公共、特環、農集、漁集）で一つの下水道事業会計としているため、資金不足は生じていません。
④全国・類似団体平均に比べて低い水準にあります。現在は借り入れを行っていませんが、今後は計画的な更新をしていくなかで借り入れを行うか検討していきます。
⑤経費回収率は100%を大きく下回っており、使用料で回収すべき経費を全て使用料で賄えていません。令和8年度より使用料の改定を予定しているため、回収率は向上する見込みです。
⑥汚水処理原価は全国・類似団体平均を上回っており、汚水処理に係るコストが高い状況にあります。今後も維持管理費の削減、接続率向上による有収水量を増加させ、経営改善に努めます。
⑦全国・類似団体平均を下回っています。利用率向上のため、水洗化の推進を行っていますが、人口が減少するなか困難な状況です。
⑧全国平均を下回っています。今後も処理区域の拡大は見込んでいないため、現在の処理区内での接続率向上に努めます。
</t>
    <rPh sb="319" eb="321">
      <t>ゲンザイ</t>
    </rPh>
    <rPh sb="322" eb="323">
      <t>カ</t>
    </rPh>
    <rPh sb="324" eb="325">
      <t>イ</t>
    </rPh>
    <rPh sb="327" eb="328">
      <t>オコナ</t>
    </rPh>
    <rPh sb="336" eb="338">
      <t>コンゴ</t>
    </rPh>
    <rPh sb="339" eb="342">
      <t>ケイカクテキ</t>
    </rPh>
    <rPh sb="343" eb="345">
      <t>コウシン</t>
    </rPh>
    <rPh sb="353" eb="354">
      <t>カ</t>
    </rPh>
    <rPh sb="355" eb="356">
      <t>イ</t>
    </rPh>
    <rPh sb="358" eb="359">
      <t>オコナ</t>
    </rPh>
    <rPh sb="361" eb="363">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</si>
</sst>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E3-4B0B-833E-D8435BA0742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C6E3-4B0B-833E-D8435BA0742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26.79</c:v>
                </c:pt>
                <c:pt idx="1">
                  <c:v>27.24</c:v>
                </c:pt>
                <c:pt idx="2">
                  <c:v>26.22</c:v>
                </c:pt>
                <c:pt idx="3">
                  <c:v>25.2</c:v>
                </c:pt>
                <c:pt idx="4">
                  <c:v>25.65</c:v>
                </c:pt>
              </c:numCache>
            </c:numRef>
          </c:val>
          <c:extLst>
            <c:ext xmlns:c16="http://schemas.microsoft.com/office/drawing/2014/chart" uri="{C3380CC4-5D6E-409C-BE32-E72D297353CC}">
              <c16:uniqueId val="{00000000-47D1-479A-B14B-5D5A7EAD46A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47D1-479A-B14B-5D5A7EAD46A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85.91</c:v>
                </c:pt>
                <c:pt idx="1">
                  <c:v>85.82</c:v>
                </c:pt>
                <c:pt idx="2">
                  <c:v>73.22</c:v>
                </c:pt>
                <c:pt idx="3">
                  <c:v>84.62</c:v>
                </c:pt>
                <c:pt idx="4">
                  <c:v>86.27</c:v>
                </c:pt>
              </c:numCache>
            </c:numRef>
          </c:val>
          <c:extLst>
            <c:ext xmlns:c16="http://schemas.microsoft.com/office/drawing/2014/chart" uri="{C3380CC4-5D6E-409C-BE32-E72D297353CC}">
              <c16:uniqueId val="{00000000-62EC-424D-B3D0-4E6C742ABB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62EC-424D-B3D0-4E6C742ABB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110.31</c:v>
                </c:pt>
                <c:pt idx="1">
                  <c:v>112.5</c:v>
                </c:pt>
                <c:pt idx="2">
                  <c:v>110.47</c:v>
                </c:pt>
                <c:pt idx="3">
                  <c:v>106.36</c:v>
                </c:pt>
                <c:pt idx="4">
                  <c:v>96.6</c:v>
                </c:pt>
              </c:numCache>
            </c:numRef>
          </c:val>
          <c:extLst>
            <c:ext xmlns:c16="http://schemas.microsoft.com/office/drawing/2014/chart" uri="{C3380CC4-5D6E-409C-BE32-E72D297353CC}">
              <c16:uniqueId val="{00000000-EFE0-4CC0-A5C4-04E617A4709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EFE0-4CC0-A5C4-04E617A4709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18.989999999999998</c:v>
                </c:pt>
                <c:pt idx="1">
                  <c:v>22.05</c:v>
                </c:pt>
                <c:pt idx="2">
                  <c:v>25.05</c:v>
                </c:pt>
                <c:pt idx="3">
                  <c:v>27.94</c:v>
                </c:pt>
                <c:pt idx="4">
                  <c:v>30.52</c:v>
                </c:pt>
              </c:numCache>
            </c:numRef>
          </c:val>
          <c:extLst>
            <c:ext xmlns:c16="http://schemas.microsoft.com/office/drawing/2014/chart" uri="{C3380CC4-5D6E-409C-BE32-E72D297353CC}">
              <c16:uniqueId val="{00000000-5AA2-4391-BD1F-E835BBA895E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5AA2-4391-BD1F-E835BBA895E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1C-4B81-A144-02E7D60F59A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231C-4B81-A144-02E7D60F59A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68-45A1-A754-32543A69072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B068-45A1-A754-32543A69072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104.29</c:v>
                </c:pt>
                <c:pt idx="1">
                  <c:v>104.27</c:v>
                </c:pt>
                <c:pt idx="2">
                  <c:v>76.47</c:v>
                </c:pt>
                <c:pt idx="3">
                  <c:v>30.49</c:v>
                </c:pt>
                <c:pt idx="4">
                  <c:v>-43.54</c:v>
                </c:pt>
              </c:numCache>
            </c:numRef>
          </c:val>
          <c:extLst>
            <c:ext xmlns:c16="http://schemas.microsoft.com/office/drawing/2014/chart" uri="{C3380CC4-5D6E-409C-BE32-E72D297353CC}">
              <c16:uniqueId val="{00000000-D3F3-42E2-A20B-E7329712FA7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D3F3-42E2-A20B-E7329712FA7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173.09</c:v>
                </c:pt>
                <c:pt idx="1">
                  <c:v>0</c:v>
                </c:pt>
                <c:pt idx="2">
                  <c:v>0</c:v>
                </c:pt>
                <c:pt idx="3">
                  <c:v>0</c:v>
                </c:pt>
                <c:pt idx="4">
                  <c:v>0</c:v>
                </c:pt>
              </c:numCache>
            </c:numRef>
          </c:val>
          <c:extLst>
            <c:ext xmlns:c16="http://schemas.microsoft.com/office/drawing/2014/chart" uri="{C3380CC4-5D6E-409C-BE32-E72D297353CC}">
              <c16:uniqueId val="{00000000-FCD6-4DB9-9D1B-F54A46CC205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FCD6-4DB9-9D1B-F54A46CC205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57.5</c:v>
                </c:pt>
                <c:pt idx="1">
                  <c:v>67.790000000000006</c:v>
                </c:pt>
                <c:pt idx="2">
                  <c:v>58.09</c:v>
                </c:pt>
                <c:pt idx="3">
                  <c:v>56.41</c:v>
                </c:pt>
                <c:pt idx="4">
                  <c:v>53.53</c:v>
                </c:pt>
              </c:numCache>
            </c:numRef>
          </c:val>
          <c:extLst>
            <c:ext xmlns:c16="http://schemas.microsoft.com/office/drawing/2014/chart" uri="{C3380CC4-5D6E-409C-BE32-E72D297353CC}">
              <c16:uniqueId val="{00000000-16A5-4471-AA36-9758779A449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16A5-4471-AA36-9758779A449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321.10000000000002</c:v>
                </c:pt>
                <c:pt idx="1">
                  <c:v>270.55</c:v>
                </c:pt>
                <c:pt idx="2">
                  <c:v>316.14</c:v>
                </c:pt>
                <c:pt idx="3">
                  <c:v>325.47000000000003</c:v>
                </c:pt>
                <c:pt idx="4">
                  <c:v>346.04</c:v>
                </c:pt>
              </c:numCache>
            </c:numRef>
          </c:val>
          <c:extLst>
            <c:ext xmlns:c16="http://schemas.microsoft.com/office/drawing/2014/chart" uri="{C3380CC4-5D6E-409C-BE32-E72D297353CC}">
              <c16:uniqueId val="{00000000-7520-4883-B928-B838A196EA0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7520-4883-B928-B838A196EA0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熊本県　天草市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15">
      <c r="A8" s="2"/>
      <c r="B8" s="76" t="str">
        <f>データ!I6</f>
        <v>法適用</v>
      </c>
      <c r="C8" s="76"/>
      <c r="D8" s="76"/>
      <c r="E8" s="76"/>
      <c r="F8" s="76"/>
      <c r="G8" s="76"/>
      <c r="H8" s="76"/>
      <c r="I8" s="76" t="str">
        <f>データ!J6</f>
        <v>下水道事業</v>
      </c>
      <c r="J8" s="76"/>
      <c r="K8" s="76"/>
      <c r="L8" s="76"/>
      <c r="M8" s="76"/>
      <c r="N8" s="76"/>
      <c r="O8" s="76"/>
      <c r="P8" s="76" t="str">
        <f>データ!K6</f>
        <v>農業集落排水</v>
      </c>
      <c r="Q8" s="76"/>
      <c r="R8" s="76"/>
      <c r="S8" s="76"/>
      <c r="T8" s="76"/>
      <c r="U8" s="76"/>
      <c r="V8" s="76"/>
      <c r="W8" s="76" t="str">
        <f>データ!L6</f>
        <v>F2</v>
      </c>
      <c r="X8" s="76"/>
      <c r="Y8" s="76"/>
      <c r="Z8" s="76"/>
      <c r="AA8" s="76"/>
      <c r="AB8" s="76"/>
      <c r="AC8" s="76"/>
      <c r="AD8" s="77" t="str">
        <f>データ!$M$6</f>
        <v>非設置</v>
      </c>
      <c r="AE8" s="77"/>
      <c r="AF8" s="77"/>
      <c r="AG8" s="77"/>
      <c r="AH8" s="77"/>
      <c r="AI8" s="77"/>
      <c r="AJ8" s="77"/>
      <c r="AK8" s="3"/>
      <c r="AL8" s="50">
        <f>データ!S6</f>
        <v>71920</v>
      </c>
      <c r="AM8" s="50"/>
      <c r="AN8" s="50"/>
      <c r="AO8" s="50"/>
      <c r="AP8" s="50"/>
      <c r="AQ8" s="50"/>
      <c r="AR8" s="50"/>
      <c r="AS8" s="50"/>
      <c r="AT8" s="51">
        <f>データ!T6</f>
        <v>683.82</v>
      </c>
      <c r="AU8" s="51"/>
      <c r="AV8" s="51"/>
      <c r="AW8" s="51"/>
      <c r="AX8" s="51"/>
      <c r="AY8" s="51"/>
      <c r="AZ8" s="51"/>
      <c r="BA8" s="51"/>
      <c r="BB8" s="51">
        <f>データ!U6</f>
        <v>105.17</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91.34</v>
      </c>
      <c r="J10" s="51"/>
      <c r="K10" s="51"/>
      <c r="L10" s="51"/>
      <c r="M10" s="51"/>
      <c r="N10" s="51"/>
      <c r="O10" s="51"/>
      <c r="P10" s="51">
        <f>データ!P6</f>
        <v>1.27</v>
      </c>
      <c r="Q10" s="51"/>
      <c r="R10" s="51"/>
      <c r="S10" s="51"/>
      <c r="T10" s="51"/>
      <c r="U10" s="51"/>
      <c r="V10" s="51"/>
      <c r="W10" s="51">
        <f>データ!Q6</f>
        <v>86.14</v>
      </c>
      <c r="X10" s="51"/>
      <c r="Y10" s="51"/>
      <c r="Z10" s="51"/>
      <c r="AA10" s="51"/>
      <c r="AB10" s="51"/>
      <c r="AC10" s="51"/>
      <c r="AD10" s="50">
        <f>データ!R6</f>
        <v>3740</v>
      </c>
      <c r="AE10" s="50"/>
      <c r="AF10" s="50"/>
      <c r="AG10" s="50"/>
      <c r="AH10" s="50"/>
      <c r="AI10" s="50"/>
      <c r="AJ10" s="50"/>
      <c r="AK10" s="2"/>
      <c r="AL10" s="50">
        <f>データ!V6</f>
        <v>903</v>
      </c>
      <c r="AM10" s="50"/>
      <c r="AN10" s="50"/>
      <c r="AO10" s="50"/>
      <c r="AP10" s="50"/>
      <c r="AQ10" s="50"/>
      <c r="AR10" s="50"/>
      <c r="AS10" s="50"/>
      <c r="AT10" s="51">
        <f>データ!W6</f>
        <v>0.54</v>
      </c>
      <c r="AU10" s="51"/>
      <c r="AV10" s="51"/>
      <c r="AW10" s="51"/>
      <c r="AX10" s="51"/>
      <c r="AY10" s="51"/>
      <c r="AZ10" s="51"/>
      <c r="BA10" s="51"/>
      <c r="BB10" s="51">
        <f>データ!X6</f>
        <v>1672.22</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115</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eeaNnzds8eJ+xMNVdlV8olJPNcp++5Q0bDR+8Xv5iyXckRsrb0rSfH56///hlh9g/sCApeCFarRzfN4akkrpjA==" saltValue="jsmSAHfeuRf0fmemW90qD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432156</v>
      </c>
      <c r="D6" s="19">
        <f t="shared" si="3"/>
        <v>46</v>
      </c>
      <c r="E6" s="19">
        <f t="shared" si="3"/>
        <v>17</v>
      </c>
      <c r="F6" s="19">
        <f t="shared" si="3"/>
        <v>5</v>
      </c>
      <c r="G6" s="19">
        <f t="shared" si="3"/>
        <v>0</v>
      </c>
      <c r="H6" s="19" t="str">
        <f t="shared" si="3"/>
        <v>熊本県　天草市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91.34</v>
      </c>
      <c r="P6" s="20">
        <f t="shared" si="3"/>
        <v>1.27</v>
      </c>
      <c r="Q6" s="20">
        <f t="shared" si="3"/>
        <v>86.14</v>
      </c>
      <c r="R6" s="20">
        <f t="shared" si="3"/>
        <v>3740</v>
      </c>
      <c r="S6" s="20">
        <f t="shared" si="3"/>
        <v>71920</v>
      </c>
      <c r="T6" s="20">
        <f t="shared" si="3"/>
        <v>683.82</v>
      </c>
      <c r="U6" s="20">
        <f t="shared" si="3"/>
        <v>105.17</v>
      </c>
      <c r="V6" s="20">
        <f t="shared" si="3"/>
        <v>903</v>
      </c>
      <c r="W6" s="20">
        <f t="shared" si="3"/>
        <v>0.54</v>
      </c>
      <c r="X6" s="20">
        <f t="shared" si="3"/>
        <v>1672.22</v>
      </c>
      <c r="Y6" s="21">
        <f>IF(Y7="",NA(),Y7)</f>
        <v>110.31</v>
      </c>
      <c r="Z6" s="21">
        <f t="shared" ref="Z6:AH6" si="4">IF(Z7="",NA(),Z7)</f>
        <v>112.5</v>
      </c>
      <c r="AA6" s="21">
        <f t="shared" si="4"/>
        <v>110.47</v>
      </c>
      <c r="AB6" s="21">
        <f t="shared" si="4"/>
        <v>106.36</v>
      </c>
      <c r="AC6" s="21">
        <f t="shared" si="4"/>
        <v>96.6</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104.29</v>
      </c>
      <c r="AV6" s="21">
        <f t="shared" ref="AV6:BD6" si="6">IF(AV7="",NA(),AV7)</f>
        <v>104.27</v>
      </c>
      <c r="AW6" s="21">
        <f t="shared" si="6"/>
        <v>76.47</v>
      </c>
      <c r="AX6" s="21">
        <f t="shared" si="6"/>
        <v>30.49</v>
      </c>
      <c r="AY6" s="21">
        <f t="shared" si="6"/>
        <v>-43.54</v>
      </c>
      <c r="AZ6" s="21">
        <f t="shared" si="6"/>
        <v>29.13</v>
      </c>
      <c r="BA6" s="21">
        <f t="shared" si="6"/>
        <v>35.69</v>
      </c>
      <c r="BB6" s="21">
        <f t="shared" si="6"/>
        <v>38.4</v>
      </c>
      <c r="BC6" s="21">
        <f t="shared" si="6"/>
        <v>44.04</v>
      </c>
      <c r="BD6" s="21">
        <f t="shared" si="6"/>
        <v>58.25</v>
      </c>
      <c r="BE6" s="20" t="str">
        <f>IF(BE7="","",IF(BE7="-","【-】","【"&amp;SUBSTITUTE(TEXT(BE7,"#,##0.00"),"-","△")&amp;"】"))</f>
        <v>【47.19】</v>
      </c>
      <c r="BF6" s="21">
        <f>IF(BF7="",NA(),BF7)</f>
        <v>173.09</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57.5</v>
      </c>
      <c r="BR6" s="21">
        <f t="shared" ref="BR6:BZ6" si="8">IF(BR7="",NA(),BR7)</f>
        <v>67.790000000000006</v>
      </c>
      <c r="BS6" s="21">
        <f t="shared" si="8"/>
        <v>58.09</v>
      </c>
      <c r="BT6" s="21">
        <f t="shared" si="8"/>
        <v>56.41</v>
      </c>
      <c r="BU6" s="21">
        <f t="shared" si="8"/>
        <v>53.53</v>
      </c>
      <c r="BV6" s="21">
        <f t="shared" si="8"/>
        <v>57.08</v>
      </c>
      <c r="BW6" s="21">
        <f t="shared" si="8"/>
        <v>56.26</v>
      </c>
      <c r="BX6" s="21">
        <f t="shared" si="8"/>
        <v>52.94</v>
      </c>
      <c r="BY6" s="21">
        <f t="shared" si="8"/>
        <v>52.05</v>
      </c>
      <c r="BZ6" s="21">
        <f t="shared" si="8"/>
        <v>47.96</v>
      </c>
      <c r="CA6" s="20" t="str">
        <f>IF(CA7="","",IF(CA7="-","【-】","【"&amp;SUBSTITUTE(TEXT(CA7,"#,##0.00"),"-","△")&amp;"】"))</f>
        <v>【54.51】</v>
      </c>
      <c r="CB6" s="21">
        <f>IF(CB7="",NA(),CB7)</f>
        <v>321.10000000000002</v>
      </c>
      <c r="CC6" s="21">
        <f t="shared" ref="CC6:CK6" si="9">IF(CC7="",NA(),CC7)</f>
        <v>270.55</v>
      </c>
      <c r="CD6" s="21">
        <f t="shared" si="9"/>
        <v>316.14</v>
      </c>
      <c r="CE6" s="21">
        <f t="shared" si="9"/>
        <v>325.47000000000003</v>
      </c>
      <c r="CF6" s="21">
        <f t="shared" si="9"/>
        <v>346.04</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26.79</v>
      </c>
      <c r="CN6" s="21">
        <f t="shared" ref="CN6:CV6" si="10">IF(CN7="",NA(),CN7)</f>
        <v>27.24</v>
      </c>
      <c r="CO6" s="21">
        <f t="shared" si="10"/>
        <v>26.22</v>
      </c>
      <c r="CP6" s="21">
        <f t="shared" si="10"/>
        <v>25.2</v>
      </c>
      <c r="CQ6" s="21">
        <f t="shared" si="10"/>
        <v>25.65</v>
      </c>
      <c r="CR6" s="21">
        <f t="shared" si="10"/>
        <v>54.83</v>
      </c>
      <c r="CS6" s="21">
        <f t="shared" si="10"/>
        <v>66.53</v>
      </c>
      <c r="CT6" s="21">
        <f t="shared" si="10"/>
        <v>52.35</v>
      </c>
      <c r="CU6" s="21">
        <f t="shared" si="10"/>
        <v>46.25</v>
      </c>
      <c r="CV6" s="21">
        <f t="shared" si="10"/>
        <v>45.32</v>
      </c>
      <c r="CW6" s="20" t="str">
        <f>IF(CW7="","",IF(CW7="-","【-】","【"&amp;SUBSTITUTE(TEXT(CW7,"#,##0.00"),"-","△")&amp;"】"))</f>
        <v>【49.92】</v>
      </c>
      <c r="CX6" s="21">
        <f>IF(CX7="",NA(),CX7)</f>
        <v>85.91</v>
      </c>
      <c r="CY6" s="21">
        <f t="shared" ref="CY6:DG6" si="11">IF(CY7="",NA(),CY7)</f>
        <v>85.82</v>
      </c>
      <c r="CZ6" s="21">
        <f t="shared" si="11"/>
        <v>73.22</v>
      </c>
      <c r="DA6" s="21">
        <f t="shared" si="11"/>
        <v>84.62</v>
      </c>
      <c r="DB6" s="21">
        <f t="shared" si="11"/>
        <v>86.27</v>
      </c>
      <c r="DC6" s="21">
        <f t="shared" si="11"/>
        <v>84.7</v>
      </c>
      <c r="DD6" s="21">
        <f t="shared" si="11"/>
        <v>84.67</v>
      </c>
      <c r="DE6" s="21">
        <f t="shared" si="11"/>
        <v>84.39</v>
      </c>
      <c r="DF6" s="21">
        <f t="shared" si="11"/>
        <v>83.96</v>
      </c>
      <c r="DG6" s="21">
        <f t="shared" si="11"/>
        <v>83.54</v>
      </c>
      <c r="DH6" s="20" t="str">
        <f>IF(DH7="","",IF(DH7="-","【-】","【"&amp;SUBSTITUTE(TEXT(DH7,"#,##0.00"),"-","△")&amp;"】"))</f>
        <v>【87.80】</v>
      </c>
      <c r="DI6" s="21">
        <f>IF(DI7="",NA(),DI7)</f>
        <v>18.989999999999998</v>
      </c>
      <c r="DJ6" s="21">
        <f t="shared" ref="DJ6:DR6" si="12">IF(DJ7="",NA(),DJ7)</f>
        <v>22.05</v>
      </c>
      <c r="DK6" s="21">
        <f t="shared" si="12"/>
        <v>25.05</v>
      </c>
      <c r="DL6" s="21">
        <f t="shared" si="12"/>
        <v>27.94</v>
      </c>
      <c r="DM6" s="21">
        <f t="shared" si="12"/>
        <v>30.52</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432156</v>
      </c>
      <c r="D7" s="23">
        <v>46</v>
      </c>
      <c r="E7" s="23">
        <v>17</v>
      </c>
      <c r="F7" s="23">
        <v>5</v>
      </c>
      <c r="G7" s="23">
        <v>0</v>
      </c>
      <c r="H7" s="23" t="s">
        <v>96</v>
      </c>
      <c r="I7" s="23" t="s">
        <v>97</v>
      </c>
      <c r="J7" s="23" t="s">
        <v>98</v>
      </c>
      <c r="K7" s="23" t="s">
        <v>99</v>
      </c>
      <c r="L7" s="23" t="s">
        <v>100</v>
      </c>
      <c r="M7" s="23" t="s">
        <v>101</v>
      </c>
      <c r="N7" s="24" t="s">
        <v>102</v>
      </c>
      <c r="O7" s="24">
        <v>91.34</v>
      </c>
      <c r="P7" s="24">
        <v>1.27</v>
      </c>
      <c r="Q7" s="24">
        <v>86.14</v>
      </c>
      <c r="R7" s="24">
        <v>3740</v>
      </c>
      <c r="S7" s="24">
        <v>71920</v>
      </c>
      <c r="T7" s="24">
        <v>683.82</v>
      </c>
      <c r="U7" s="24">
        <v>105.17</v>
      </c>
      <c r="V7" s="24">
        <v>903</v>
      </c>
      <c r="W7" s="24">
        <v>0.54</v>
      </c>
      <c r="X7" s="24">
        <v>1672.22</v>
      </c>
      <c r="Y7" s="24">
        <v>110.31</v>
      </c>
      <c r="Z7" s="24">
        <v>112.5</v>
      </c>
      <c r="AA7" s="24">
        <v>110.47</v>
      </c>
      <c r="AB7" s="24">
        <v>106.36</v>
      </c>
      <c r="AC7" s="24">
        <v>96.6</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104.29</v>
      </c>
      <c r="AV7" s="24">
        <v>104.27</v>
      </c>
      <c r="AW7" s="24">
        <v>76.47</v>
      </c>
      <c r="AX7" s="24">
        <v>30.49</v>
      </c>
      <c r="AY7" s="24">
        <v>-43.54</v>
      </c>
      <c r="AZ7" s="24">
        <v>29.13</v>
      </c>
      <c r="BA7" s="24">
        <v>35.69</v>
      </c>
      <c r="BB7" s="24">
        <v>38.4</v>
      </c>
      <c r="BC7" s="24">
        <v>44.04</v>
      </c>
      <c r="BD7" s="24">
        <v>58.25</v>
      </c>
      <c r="BE7" s="24">
        <v>47.19</v>
      </c>
      <c r="BF7" s="24">
        <v>173.09</v>
      </c>
      <c r="BG7" s="24">
        <v>0</v>
      </c>
      <c r="BH7" s="24">
        <v>0</v>
      </c>
      <c r="BI7" s="24">
        <v>0</v>
      </c>
      <c r="BJ7" s="24">
        <v>0</v>
      </c>
      <c r="BK7" s="24">
        <v>867.83</v>
      </c>
      <c r="BL7" s="24">
        <v>791.76</v>
      </c>
      <c r="BM7" s="24">
        <v>900.82</v>
      </c>
      <c r="BN7" s="24">
        <v>839.21</v>
      </c>
      <c r="BO7" s="24">
        <v>791.46</v>
      </c>
      <c r="BP7" s="24">
        <v>798.1</v>
      </c>
      <c r="BQ7" s="24">
        <v>57.5</v>
      </c>
      <c r="BR7" s="24">
        <v>67.790000000000006</v>
      </c>
      <c r="BS7" s="24">
        <v>58.09</v>
      </c>
      <c r="BT7" s="24">
        <v>56.41</v>
      </c>
      <c r="BU7" s="24">
        <v>53.53</v>
      </c>
      <c r="BV7" s="24">
        <v>57.08</v>
      </c>
      <c r="BW7" s="24">
        <v>56.26</v>
      </c>
      <c r="BX7" s="24">
        <v>52.94</v>
      </c>
      <c r="BY7" s="24">
        <v>52.05</v>
      </c>
      <c r="BZ7" s="24">
        <v>47.96</v>
      </c>
      <c r="CA7" s="24">
        <v>54.51</v>
      </c>
      <c r="CB7" s="24">
        <v>321.10000000000002</v>
      </c>
      <c r="CC7" s="24">
        <v>270.55</v>
      </c>
      <c r="CD7" s="24">
        <v>316.14</v>
      </c>
      <c r="CE7" s="24">
        <v>325.47000000000003</v>
      </c>
      <c r="CF7" s="24">
        <v>346.04</v>
      </c>
      <c r="CG7" s="24">
        <v>274.99</v>
      </c>
      <c r="CH7" s="24">
        <v>282.08999999999997</v>
      </c>
      <c r="CI7" s="24">
        <v>303.27999999999997</v>
      </c>
      <c r="CJ7" s="24">
        <v>301.86</v>
      </c>
      <c r="CK7" s="24">
        <v>325.85000000000002</v>
      </c>
      <c r="CL7" s="24">
        <v>286.33</v>
      </c>
      <c r="CM7" s="24">
        <v>26.79</v>
      </c>
      <c r="CN7" s="24">
        <v>27.24</v>
      </c>
      <c r="CO7" s="24">
        <v>26.22</v>
      </c>
      <c r="CP7" s="24">
        <v>25.2</v>
      </c>
      <c r="CQ7" s="24">
        <v>25.65</v>
      </c>
      <c r="CR7" s="24">
        <v>54.83</v>
      </c>
      <c r="CS7" s="24">
        <v>66.53</v>
      </c>
      <c r="CT7" s="24">
        <v>52.35</v>
      </c>
      <c r="CU7" s="24">
        <v>46.25</v>
      </c>
      <c r="CV7" s="24">
        <v>45.32</v>
      </c>
      <c r="CW7" s="24">
        <v>49.92</v>
      </c>
      <c r="CX7" s="24">
        <v>85.91</v>
      </c>
      <c r="CY7" s="24">
        <v>85.82</v>
      </c>
      <c r="CZ7" s="24">
        <v>73.22</v>
      </c>
      <c r="DA7" s="24">
        <v>84.62</v>
      </c>
      <c r="DB7" s="24">
        <v>86.27</v>
      </c>
      <c r="DC7" s="24">
        <v>84.7</v>
      </c>
      <c r="DD7" s="24">
        <v>84.67</v>
      </c>
      <c r="DE7" s="24">
        <v>84.39</v>
      </c>
      <c r="DF7" s="24">
        <v>83.96</v>
      </c>
      <c r="DG7" s="24">
        <v>83.54</v>
      </c>
      <c r="DH7" s="24">
        <v>87.8</v>
      </c>
      <c r="DI7" s="24">
        <v>18.989999999999998</v>
      </c>
      <c r="DJ7" s="24">
        <v>22.05</v>
      </c>
      <c r="DK7" s="24">
        <v>25.05</v>
      </c>
      <c r="DL7" s="24">
        <v>27.94</v>
      </c>
      <c r="DM7" s="24">
        <v>30.52</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2026-01-20T06:48:46Z</cp:lastPrinted>
  <dcterms:created xsi:type="dcterms:W3CDTF">2025-12-23T06:24:09Z</dcterms:created>
  <dcterms:modified xsi:type="dcterms:W3CDTF">2026-02-05T08:40:59Z</dcterms:modified>
  <cp:category/>
</cp:coreProperties>
</file>