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126.187\share\令和７年度\07 公営企業総括\20 経営比較分析表（R6決算）\03 市町村→県\08 菊池市\2 下水道\"/>
    </mc:Choice>
  </mc:AlternateContent>
  <xr:revisionPtr revIDLastSave="0" documentId="13_ncr:1_{E6327335-E027-4398-80AF-EE2F551A53DB}" xr6:coauthVersionLast="47" xr6:coauthVersionMax="47" xr10:uidLastSave="{00000000-0000-0000-0000-000000000000}"/>
  <workbookProtection workbookAlgorithmName="SHA-512" workbookHashValue="XdJeQQV1JvqPY4B+bq5c9tgoBOleU1GIEIzIbaHxO8BW6thq3lIrfOEFrn4Xp4tjWTKFuTbaB6qYJhpxPTIRtg==" workbookSaltValue="fjFmiFFUKhVmX7ZdkJULEA=="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F85" i="4"/>
  <c r="E85" i="4"/>
  <c r="AT10" i="4"/>
  <c r="AL10" i="4"/>
  <c r="I10" i="4"/>
  <c r="AL8" i="4"/>
  <c r="P8" i="4"/>
  <c r="I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<sst xmlns="http://schemas.openxmlformats.org/spreadsheetml/2006/main" count="231" uniqueCount="115">
  <si>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</si>
  <si>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</si>
  <si>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</si>
  <si>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</si>
  <si>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</si>
  <si>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</si>
  <si>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</si>
  <si>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</si>
  <si>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</si>
  <si>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</si>
  <si>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</si>
  <si>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</si>
  <si>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</si>
  <si>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</si>
  <si>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</si>
  <si>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</si>
  <si>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</si>
  <si>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</si>
  <si>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</si>
  <si>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</si>
  <si>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</si>
  <si>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</si>
  <si>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</si>
  <si>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</si>
  <si>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</si>
  <si>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</si>
  <si>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</si>
  <si>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</si>
  <si>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</si>
  <si>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</si>
  <si>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</si>
  <si>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</si>
  <si>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</si>
  <si>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</si>
  <si>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</si>
  <si>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</si>
  <si>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</si>
  <si>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</si>
  <si>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</si>
  <si>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</si>
  <si>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</si>
  <si>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</si>
  <si>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</si>
  <si>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</si>
  <si>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</si>
  <si>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</si>
  <si>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</si>
  <si>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</si>
  <si>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</si>
  <si>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</si>
  <si>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</si>
  <si>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</si>
  <si>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</si>
  <si>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</si>
  <si>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</si>
  <si>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</si>
  <si>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</si>
  <si>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</si>
  <si>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</si>
  <si>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</si>
  <si>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</si>
  <si>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</si>
  <si>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</si>
  <si>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</si>
  <si>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</si>
  <si>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</si>
  <si>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</si>
  <si>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</si>
  <si>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</si>
  <si>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</si>
  <si>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</si>
  <si>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</si>
  <si>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</si>
  <si>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</si>
  <si>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</si>
  <si>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</si>
  <si>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</si>
  <si>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</si>
  <si>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</si>
  <si>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</si>
  <si>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</si>
  <si>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</si>
  <si>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</si>
  <si>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</si>
  <si>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</si>
  <si>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</si>
  <si>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</si>
  <si>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</si>
  <si>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</si>
  <si>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</si>
  <si>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</si>
  <si>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</si>
  <si>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</si>
  <si>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</si>
  <si>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</si>
  <si>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</si>
  <si>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菊池市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</si>
  <si>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</si>
  <si>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</si>
  <si>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</si>
  <si>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</si>
  <si>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</si>
  <si>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</si>
  <si>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</si>
  <si>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</si>
  <si>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</si>
  <si>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</si>
  <si>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</si>
  <si>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</si>
  <si>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</si>
  <si>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</si>
  <si>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</si>
  <si>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有形固定資産減価償却率について、本市はR2年度の法適用から間もないため類似団体よりも低くなっている。今後は計画的な更新等を行う必要がある。</t>
    <phoneticPr fontId="4"/>
  </si>
  <si>
    <t>　人口減少、節水意識の高まりにより使用料収入の増加は見込めず、繰入金への依存が今より高まるものと考えられる。適正な使用料の検討、更なる経営の改善が必要である。
　今後も引き続き、下水道事業経営戦略に基づき健全経営に努める。</t>
    <phoneticPr fontId="4"/>
  </si>
  <si>
    <t>①経常収支は100％越えを維持しているが、これは経常費用の不足分を一般会計からの繰入金で賄っているためである。よって今後も同様に推移していくものと考えられるため、維持管理費等を抑制し、経営安定に努める必要がある。
②累積欠損金比率は0と良好であるが、これは一般会計からの繰り入れを行っているためである。
③流動比率は低く、運転資金としての現金が少ない。流動負債のうち企業債が占める割合が高いためである。
④企業債残高対事業規模比率は、改善を図る必要がある。今後も老朽化等に伴う企業債発行の増加が見込まれるため、計画的な更新と企業債発行の適正管理に努める必要がある。
⑤⑥経費回収率は現在、総収益においては一般会計からの繰入金に大きく依存しており、本来使用料で賄うべき汚水処理費の49％程度しか回収できていない。汚水処理原価が増加傾向にあることから、維持管理費の削減と併せて経営改善を図ることが必要と言え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</si>
</sst>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8A6-4A93-8BA7-9AB4259D3E5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0.01</c:v>
                </c:pt>
                <c:pt idx="3">
                  <c:v>0.02</c:v>
                </c:pt>
                <c:pt idx="4">
                  <c:v>0.02</c:v>
                </c:pt>
              </c:numCache>
            </c:numRef>
          </c:val>
          <c:smooth val="0"/>
          <c:extLst>
            <c:ext xmlns:c16="http://schemas.microsoft.com/office/drawing/2014/chart" uri="{C3380CC4-5D6E-409C-BE32-E72D297353CC}">
              <c16:uniqueId val="{00000001-68A6-4A93-8BA7-9AB4259D3E5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65.59</c:v>
                </c:pt>
                <c:pt idx="1">
                  <c:v>65.239999999999995</c:v>
                </c:pt>
                <c:pt idx="2">
                  <c:v>62.78</c:v>
                </c:pt>
                <c:pt idx="3">
                  <c:v>63.56</c:v>
                </c:pt>
                <c:pt idx="4">
                  <c:v>60.75</c:v>
                </c:pt>
              </c:numCache>
            </c:numRef>
          </c:val>
          <c:extLst>
            <c:ext xmlns:c16="http://schemas.microsoft.com/office/drawing/2014/chart" uri="{C3380CC4-5D6E-409C-BE32-E72D297353CC}">
              <c16:uniqueId val="{00000000-BE58-4D13-884A-16CBBD90C8F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55.26</c:v>
                </c:pt>
                <c:pt idx="1">
                  <c:v>54.54</c:v>
                </c:pt>
                <c:pt idx="2">
                  <c:v>52.9</c:v>
                </c:pt>
                <c:pt idx="3">
                  <c:v>52.63</c:v>
                </c:pt>
                <c:pt idx="4">
                  <c:v>52.34</c:v>
                </c:pt>
              </c:numCache>
            </c:numRef>
          </c:val>
          <c:smooth val="0"/>
          <c:extLst>
            <c:ext xmlns:c16="http://schemas.microsoft.com/office/drawing/2014/chart" uri="{C3380CC4-5D6E-409C-BE32-E72D297353CC}">
              <c16:uniqueId val="{00000001-BE58-4D13-884A-16CBBD90C8F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91.58</c:v>
                </c:pt>
                <c:pt idx="1">
                  <c:v>92.08</c:v>
                </c:pt>
                <c:pt idx="2">
                  <c:v>92.04</c:v>
                </c:pt>
                <c:pt idx="3">
                  <c:v>92.34</c:v>
                </c:pt>
                <c:pt idx="4">
                  <c:v>92.55</c:v>
                </c:pt>
              </c:numCache>
            </c:numRef>
          </c:val>
          <c:extLst>
            <c:ext xmlns:c16="http://schemas.microsoft.com/office/drawing/2014/chart" uri="{C3380CC4-5D6E-409C-BE32-E72D297353CC}">
              <c16:uniqueId val="{00000000-8740-40FF-8E1C-75B54AB3485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90.52</c:v>
                </c:pt>
                <c:pt idx="1">
                  <c:v>90.3</c:v>
                </c:pt>
                <c:pt idx="2">
                  <c:v>90.3</c:v>
                </c:pt>
                <c:pt idx="3">
                  <c:v>90.32</c:v>
                </c:pt>
                <c:pt idx="4">
                  <c:v>90.05</c:v>
                </c:pt>
              </c:numCache>
            </c:numRef>
          </c:val>
          <c:smooth val="0"/>
          <c:extLst>
            <c:ext xmlns:c16="http://schemas.microsoft.com/office/drawing/2014/chart" uri="{C3380CC4-5D6E-409C-BE32-E72D297353CC}">
              <c16:uniqueId val="{00000001-8740-40FF-8E1C-75B54AB3485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107.83</c:v>
                </c:pt>
                <c:pt idx="1">
                  <c:v>103.66</c:v>
                </c:pt>
                <c:pt idx="2">
                  <c:v>101.61</c:v>
                </c:pt>
                <c:pt idx="3">
                  <c:v>104.1</c:v>
                </c:pt>
                <c:pt idx="4">
                  <c:v>99.69</c:v>
                </c:pt>
              </c:numCache>
            </c:numRef>
          </c:val>
          <c:extLst>
            <c:ext xmlns:c16="http://schemas.microsoft.com/office/drawing/2014/chart" uri="{C3380CC4-5D6E-409C-BE32-E72D297353CC}">
              <c16:uniqueId val="{00000000-0459-4B71-95DB-33AAFE12C7B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103.09</c:v>
                </c:pt>
                <c:pt idx="1">
                  <c:v>102.11</c:v>
                </c:pt>
                <c:pt idx="2">
                  <c:v>101.91</c:v>
                </c:pt>
                <c:pt idx="3">
                  <c:v>103.07</c:v>
                </c:pt>
                <c:pt idx="4">
                  <c:v>103.04</c:v>
                </c:pt>
              </c:numCache>
            </c:numRef>
          </c:val>
          <c:smooth val="0"/>
          <c:extLst>
            <c:ext xmlns:c16="http://schemas.microsoft.com/office/drawing/2014/chart" uri="{C3380CC4-5D6E-409C-BE32-E72D297353CC}">
              <c16:uniqueId val="{00000001-0459-4B71-95DB-33AAFE12C7B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4.01</c:v>
                </c:pt>
                <c:pt idx="1">
                  <c:v>7.99</c:v>
                </c:pt>
                <c:pt idx="2">
                  <c:v>11.26</c:v>
                </c:pt>
                <c:pt idx="3">
                  <c:v>14.24</c:v>
                </c:pt>
                <c:pt idx="4">
                  <c:v>17.16</c:v>
                </c:pt>
              </c:numCache>
            </c:numRef>
          </c:val>
          <c:extLst>
            <c:ext xmlns:c16="http://schemas.microsoft.com/office/drawing/2014/chart" uri="{C3380CC4-5D6E-409C-BE32-E72D297353CC}">
              <c16:uniqueId val="{00000000-345E-46A5-866F-D52566DDA12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24.8</c:v>
                </c:pt>
                <c:pt idx="1">
                  <c:v>28.12</c:v>
                </c:pt>
                <c:pt idx="2">
                  <c:v>28.79</c:v>
                </c:pt>
                <c:pt idx="3">
                  <c:v>30.5</c:v>
                </c:pt>
                <c:pt idx="4">
                  <c:v>30.49</c:v>
                </c:pt>
              </c:numCache>
            </c:numRef>
          </c:val>
          <c:smooth val="0"/>
          <c:extLst>
            <c:ext xmlns:c16="http://schemas.microsoft.com/office/drawing/2014/chart" uri="{C3380CC4-5D6E-409C-BE32-E72D297353CC}">
              <c16:uniqueId val="{00000001-345E-46A5-866F-D52566DDA12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628-4D63-BB8B-407BC97D275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0.05</c:v>
                </c:pt>
              </c:numCache>
            </c:numRef>
          </c:val>
          <c:smooth val="0"/>
          <c:extLst>
            <c:ext xmlns:c16="http://schemas.microsoft.com/office/drawing/2014/chart" uri="{C3380CC4-5D6E-409C-BE32-E72D297353CC}">
              <c16:uniqueId val="{00000001-1628-4D63-BB8B-407BC97D275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5F0-4282-AAA5-B142C593607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101.24</c:v>
                </c:pt>
                <c:pt idx="1">
                  <c:v>124.9</c:v>
                </c:pt>
                <c:pt idx="2">
                  <c:v>124.8</c:v>
                </c:pt>
                <c:pt idx="3">
                  <c:v>120.64</c:v>
                </c:pt>
                <c:pt idx="4">
                  <c:v>100.31</c:v>
                </c:pt>
              </c:numCache>
            </c:numRef>
          </c:val>
          <c:smooth val="0"/>
          <c:extLst>
            <c:ext xmlns:c16="http://schemas.microsoft.com/office/drawing/2014/chart" uri="{C3380CC4-5D6E-409C-BE32-E72D297353CC}">
              <c16:uniqueId val="{00000001-85F0-4282-AAA5-B142C593607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21.83</c:v>
                </c:pt>
                <c:pt idx="1">
                  <c:v>30.12</c:v>
                </c:pt>
                <c:pt idx="2">
                  <c:v>32.909999999999997</c:v>
                </c:pt>
                <c:pt idx="3">
                  <c:v>43.7</c:v>
                </c:pt>
                <c:pt idx="4">
                  <c:v>49.26</c:v>
                </c:pt>
              </c:numCache>
            </c:numRef>
          </c:val>
          <c:extLst>
            <c:ext xmlns:c16="http://schemas.microsoft.com/office/drawing/2014/chart" uri="{C3380CC4-5D6E-409C-BE32-E72D297353CC}">
              <c16:uniqueId val="{00000000-683A-4F3A-A64C-2F5A8B36BC8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37.24</c:v>
                </c:pt>
                <c:pt idx="1">
                  <c:v>33.58</c:v>
                </c:pt>
                <c:pt idx="2">
                  <c:v>35.42</c:v>
                </c:pt>
                <c:pt idx="3">
                  <c:v>39.82</c:v>
                </c:pt>
                <c:pt idx="4">
                  <c:v>41.03</c:v>
                </c:pt>
              </c:numCache>
            </c:numRef>
          </c:val>
          <c:smooth val="0"/>
          <c:extLst>
            <c:ext xmlns:c16="http://schemas.microsoft.com/office/drawing/2014/chart" uri="{C3380CC4-5D6E-409C-BE32-E72D297353CC}">
              <c16:uniqueId val="{00000001-683A-4F3A-A64C-2F5A8B36BC8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2BE-4D5F-9E5F-08C9CEDC691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783.8</c:v>
                </c:pt>
                <c:pt idx="1">
                  <c:v>778.81</c:v>
                </c:pt>
                <c:pt idx="2">
                  <c:v>718.49</c:v>
                </c:pt>
                <c:pt idx="3">
                  <c:v>743.31</c:v>
                </c:pt>
                <c:pt idx="4">
                  <c:v>796.8</c:v>
                </c:pt>
              </c:numCache>
            </c:numRef>
          </c:val>
          <c:smooth val="0"/>
          <c:extLst>
            <c:ext xmlns:c16="http://schemas.microsoft.com/office/drawing/2014/chart" uri="{C3380CC4-5D6E-409C-BE32-E72D297353CC}">
              <c16:uniqueId val="{00000001-B2BE-4D5F-9E5F-08C9CEDC691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62.01</c:v>
                </c:pt>
                <c:pt idx="1">
                  <c:v>64.42</c:v>
                </c:pt>
                <c:pt idx="2">
                  <c:v>57.38</c:v>
                </c:pt>
                <c:pt idx="3">
                  <c:v>54.85</c:v>
                </c:pt>
                <c:pt idx="4">
                  <c:v>49.32</c:v>
                </c:pt>
              </c:numCache>
            </c:numRef>
          </c:val>
          <c:extLst>
            <c:ext xmlns:c16="http://schemas.microsoft.com/office/drawing/2014/chart" uri="{C3380CC4-5D6E-409C-BE32-E72D297353CC}">
              <c16:uniqueId val="{00000000-2E7E-46DC-AC8B-E236C3B10C7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68.11</c:v>
                </c:pt>
                <c:pt idx="1">
                  <c:v>67.23</c:v>
                </c:pt>
                <c:pt idx="2">
                  <c:v>61.82</c:v>
                </c:pt>
                <c:pt idx="3">
                  <c:v>61.15</c:v>
                </c:pt>
                <c:pt idx="4">
                  <c:v>58.41</c:v>
                </c:pt>
              </c:numCache>
            </c:numRef>
          </c:val>
          <c:smooth val="0"/>
          <c:extLst>
            <c:ext xmlns:c16="http://schemas.microsoft.com/office/drawing/2014/chart" uri="{C3380CC4-5D6E-409C-BE32-E72D297353CC}">
              <c16:uniqueId val="{00000001-2E7E-46DC-AC8B-E236C3B10C7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235.8</c:v>
                </c:pt>
                <c:pt idx="1">
                  <c:v>230.33</c:v>
                </c:pt>
                <c:pt idx="2">
                  <c:v>260.13</c:v>
                </c:pt>
                <c:pt idx="3">
                  <c:v>273.08999999999997</c:v>
                </c:pt>
                <c:pt idx="4">
                  <c:v>304.77</c:v>
                </c:pt>
              </c:numCache>
            </c:numRef>
          </c:val>
          <c:extLst>
            <c:ext xmlns:c16="http://schemas.microsoft.com/office/drawing/2014/chart" uri="{C3380CC4-5D6E-409C-BE32-E72D297353CC}">
              <c16:uniqueId val="{00000000-E7CA-4CC5-B4AB-1C6D11F827F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222.41</c:v>
                </c:pt>
                <c:pt idx="1">
                  <c:v>228.21</c:v>
                </c:pt>
                <c:pt idx="2">
                  <c:v>246.9</c:v>
                </c:pt>
                <c:pt idx="3">
                  <c:v>250.43</c:v>
                </c:pt>
                <c:pt idx="4">
                  <c:v>267.33999999999997</c:v>
                </c:pt>
              </c:numCache>
            </c:numRef>
          </c:val>
          <c:smooth val="0"/>
          <c:extLst>
            <c:ext xmlns:c16="http://schemas.microsoft.com/office/drawing/2014/chart" uri="{C3380CC4-5D6E-409C-BE32-E72D297353CC}">
              <c16:uniqueId val="{00000001-E7CA-4CC5-B4AB-1C6D11F827F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熊本県　菊池市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F1</v>
      </c>
      <c r="X8" s="39"/>
      <c r="Y8" s="39"/>
      <c r="Z8" s="39"/>
      <c r="AA8" s="39"/>
      <c r="AB8" s="39"/>
      <c r="AC8" s="39"/>
      <c r="AD8" s="40" t="str">
        <f>データ!$M$6</f>
        <v>非設置</v>
      </c>
      <c r="AE8" s="40"/>
      <c r="AF8" s="40"/>
      <c r="AG8" s="40"/>
      <c r="AH8" s="40"/>
      <c r="AI8" s="40"/>
      <c r="AJ8" s="40"/>
      <c r="AK8" s="3"/>
      <c r="AL8" s="41">
        <f>データ!S6</f>
        <v>46599</v>
      </c>
      <c r="AM8" s="41"/>
      <c r="AN8" s="41"/>
      <c r="AO8" s="41"/>
      <c r="AP8" s="41"/>
      <c r="AQ8" s="41"/>
      <c r="AR8" s="41"/>
      <c r="AS8" s="41"/>
      <c r="AT8" s="34">
        <f>データ!T6</f>
        <v>276.85000000000002</v>
      </c>
      <c r="AU8" s="34"/>
      <c r="AV8" s="34"/>
      <c r="AW8" s="34"/>
      <c r="AX8" s="34"/>
      <c r="AY8" s="34"/>
      <c r="AZ8" s="34"/>
      <c r="BA8" s="34"/>
      <c r="BB8" s="34">
        <f>データ!U6</f>
        <v>168.32</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65.83</v>
      </c>
      <c r="J10" s="34"/>
      <c r="K10" s="34"/>
      <c r="L10" s="34"/>
      <c r="M10" s="34"/>
      <c r="N10" s="34"/>
      <c r="O10" s="34"/>
      <c r="P10" s="34">
        <f>データ!P6</f>
        <v>11.84</v>
      </c>
      <c r="Q10" s="34"/>
      <c r="R10" s="34"/>
      <c r="S10" s="34"/>
      <c r="T10" s="34"/>
      <c r="U10" s="34"/>
      <c r="V10" s="34"/>
      <c r="W10" s="34">
        <f>データ!Q6</f>
        <v>73.69</v>
      </c>
      <c r="X10" s="34"/>
      <c r="Y10" s="34"/>
      <c r="Z10" s="34"/>
      <c r="AA10" s="34"/>
      <c r="AB10" s="34"/>
      <c r="AC10" s="34"/>
      <c r="AD10" s="41">
        <f>データ!R6</f>
        <v>3140</v>
      </c>
      <c r="AE10" s="41"/>
      <c r="AF10" s="41"/>
      <c r="AG10" s="41"/>
      <c r="AH10" s="41"/>
      <c r="AI10" s="41"/>
      <c r="AJ10" s="41"/>
      <c r="AK10" s="2"/>
      <c r="AL10" s="41">
        <f>データ!V6</f>
        <v>5504</v>
      </c>
      <c r="AM10" s="41"/>
      <c r="AN10" s="41"/>
      <c r="AO10" s="41"/>
      <c r="AP10" s="41"/>
      <c r="AQ10" s="41"/>
      <c r="AR10" s="41"/>
      <c r="AS10" s="41"/>
      <c r="AT10" s="34">
        <f>データ!W6</f>
        <v>3.41</v>
      </c>
      <c r="AU10" s="34"/>
      <c r="AV10" s="34"/>
      <c r="AW10" s="34"/>
      <c r="AX10" s="34"/>
      <c r="AY10" s="34"/>
      <c r="AZ10" s="34"/>
      <c r="BA10" s="34"/>
      <c r="BB10" s="34">
        <f>データ!X6</f>
        <v>1614.08</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112</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113</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ekDWgEHpVCc1FYzFoy4Bu/f3hrQV41b/yppG4W8Ur/VfRhlEAOJIIAEgcb7KkWpO2FgFkWaNm7Mqnegw9u/0xA==" saltValue="jmU/DfbNSIY+VrQeozFnE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432105</v>
      </c>
      <c r="D6" s="19">
        <f t="shared" si="3"/>
        <v>46</v>
      </c>
      <c r="E6" s="19">
        <f t="shared" si="3"/>
        <v>17</v>
      </c>
      <c r="F6" s="19">
        <f t="shared" si="3"/>
        <v>5</v>
      </c>
      <c r="G6" s="19">
        <f t="shared" si="3"/>
        <v>0</v>
      </c>
      <c r="H6" s="19" t="str">
        <f t="shared" si="3"/>
        <v>熊本県　菊池市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65.83</v>
      </c>
      <c r="P6" s="20">
        <f t="shared" si="3"/>
        <v>11.84</v>
      </c>
      <c r="Q6" s="20">
        <f t="shared" si="3"/>
        <v>73.69</v>
      </c>
      <c r="R6" s="20">
        <f t="shared" si="3"/>
        <v>3140</v>
      </c>
      <c r="S6" s="20">
        <f t="shared" si="3"/>
        <v>46599</v>
      </c>
      <c r="T6" s="20">
        <f t="shared" si="3"/>
        <v>276.85000000000002</v>
      </c>
      <c r="U6" s="20">
        <f t="shared" si="3"/>
        <v>168.32</v>
      </c>
      <c r="V6" s="20">
        <f t="shared" si="3"/>
        <v>5504</v>
      </c>
      <c r="W6" s="20">
        <f t="shared" si="3"/>
        <v>3.41</v>
      </c>
      <c r="X6" s="20">
        <f t="shared" si="3"/>
        <v>1614.08</v>
      </c>
      <c r="Y6" s="21">
        <f>IF(Y7="",NA(),Y7)</f>
        <v>107.83</v>
      </c>
      <c r="Z6" s="21">
        <f t="shared" ref="Z6:AH6" si="4">IF(Z7="",NA(),Z7)</f>
        <v>103.66</v>
      </c>
      <c r="AA6" s="21">
        <f t="shared" si="4"/>
        <v>101.61</v>
      </c>
      <c r="AB6" s="21">
        <f t="shared" si="4"/>
        <v>104.1</v>
      </c>
      <c r="AC6" s="21">
        <f t="shared" si="4"/>
        <v>99.69</v>
      </c>
      <c r="AD6" s="21">
        <f t="shared" si="4"/>
        <v>103.09</v>
      </c>
      <c r="AE6" s="21">
        <f t="shared" si="4"/>
        <v>102.11</v>
      </c>
      <c r="AF6" s="21">
        <f t="shared" si="4"/>
        <v>101.91</v>
      </c>
      <c r="AG6" s="21">
        <f t="shared" si="4"/>
        <v>103.07</v>
      </c>
      <c r="AH6" s="21">
        <f t="shared" si="4"/>
        <v>103.04</v>
      </c>
      <c r="AI6" s="20" t="str">
        <f>IF(AI7="","",IF(AI7="-","【-】","【"&amp;SUBSTITUTE(TEXT(AI7,"#,##0.00"),"-","△")&amp;"】"))</f>
        <v>【104.30】</v>
      </c>
      <c r="AJ6" s="20">
        <f>IF(AJ7="",NA(),AJ7)</f>
        <v>0</v>
      </c>
      <c r="AK6" s="20">
        <f t="shared" ref="AK6:AS6" si="5">IF(AK7="",NA(),AK7)</f>
        <v>0</v>
      </c>
      <c r="AL6" s="20">
        <f t="shared" si="5"/>
        <v>0</v>
      </c>
      <c r="AM6" s="20">
        <f t="shared" si="5"/>
        <v>0</v>
      </c>
      <c r="AN6" s="20">
        <f t="shared" si="5"/>
        <v>0</v>
      </c>
      <c r="AO6" s="21">
        <f t="shared" si="5"/>
        <v>101.24</v>
      </c>
      <c r="AP6" s="21">
        <f t="shared" si="5"/>
        <v>124.9</v>
      </c>
      <c r="AQ6" s="21">
        <f t="shared" si="5"/>
        <v>124.8</v>
      </c>
      <c r="AR6" s="21">
        <f t="shared" si="5"/>
        <v>120.64</v>
      </c>
      <c r="AS6" s="21">
        <f t="shared" si="5"/>
        <v>100.31</v>
      </c>
      <c r="AT6" s="20" t="str">
        <f>IF(AT7="","",IF(AT7="-","【-】","【"&amp;SUBSTITUTE(TEXT(AT7,"#,##0.00"),"-","△")&amp;"】"))</f>
        <v>【102.74】</v>
      </c>
      <c r="AU6" s="21">
        <f>IF(AU7="",NA(),AU7)</f>
        <v>21.83</v>
      </c>
      <c r="AV6" s="21">
        <f t="shared" ref="AV6:BD6" si="6">IF(AV7="",NA(),AV7)</f>
        <v>30.12</v>
      </c>
      <c r="AW6" s="21">
        <f t="shared" si="6"/>
        <v>32.909999999999997</v>
      </c>
      <c r="AX6" s="21">
        <f t="shared" si="6"/>
        <v>43.7</v>
      </c>
      <c r="AY6" s="21">
        <f t="shared" si="6"/>
        <v>49.26</v>
      </c>
      <c r="AZ6" s="21">
        <f t="shared" si="6"/>
        <v>37.24</v>
      </c>
      <c r="BA6" s="21">
        <f t="shared" si="6"/>
        <v>33.58</v>
      </c>
      <c r="BB6" s="21">
        <f t="shared" si="6"/>
        <v>35.42</v>
      </c>
      <c r="BC6" s="21">
        <f t="shared" si="6"/>
        <v>39.82</v>
      </c>
      <c r="BD6" s="21">
        <f t="shared" si="6"/>
        <v>41.03</v>
      </c>
      <c r="BE6" s="20" t="str">
        <f>IF(BE7="","",IF(BE7="-","【-】","【"&amp;SUBSTITUTE(TEXT(BE7,"#,##0.00"),"-","△")&amp;"】"))</f>
        <v>【47.19】</v>
      </c>
      <c r="BF6" s="20">
        <f>IF(BF7="",NA(),BF7)</f>
        <v>0</v>
      </c>
      <c r="BG6" s="20">
        <f t="shared" ref="BG6:BO6" si="7">IF(BG7="",NA(),BG7)</f>
        <v>0</v>
      </c>
      <c r="BH6" s="20">
        <f t="shared" si="7"/>
        <v>0</v>
      </c>
      <c r="BI6" s="20">
        <f t="shared" si="7"/>
        <v>0</v>
      </c>
      <c r="BJ6" s="20">
        <f t="shared" si="7"/>
        <v>0</v>
      </c>
      <c r="BK6" s="21">
        <f t="shared" si="7"/>
        <v>783.8</v>
      </c>
      <c r="BL6" s="21">
        <f t="shared" si="7"/>
        <v>778.81</v>
      </c>
      <c r="BM6" s="21">
        <f t="shared" si="7"/>
        <v>718.49</v>
      </c>
      <c r="BN6" s="21">
        <f t="shared" si="7"/>
        <v>743.31</v>
      </c>
      <c r="BO6" s="21">
        <f t="shared" si="7"/>
        <v>796.8</v>
      </c>
      <c r="BP6" s="20" t="str">
        <f>IF(BP7="","",IF(BP7="-","【-】","【"&amp;SUBSTITUTE(TEXT(BP7,"#,##0.00"),"-","△")&amp;"】"))</f>
        <v>【798.10】</v>
      </c>
      <c r="BQ6" s="21">
        <f>IF(BQ7="",NA(),BQ7)</f>
        <v>62.01</v>
      </c>
      <c r="BR6" s="21">
        <f t="shared" ref="BR6:BZ6" si="8">IF(BR7="",NA(),BR7)</f>
        <v>64.42</v>
      </c>
      <c r="BS6" s="21">
        <f t="shared" si="8"/>
        <v>57.38</v>
      </c>
      <c r="BT6" s="21">
        <f t="shared" si="8"/>
        <v>54.85</v>
      </c>
      <c r="BU6" s="21">
        <f t="shared" si="8"/>
        <v>49.32</v>
      </c>
      <c r="BV6" s="21">
        <f t="shared" si="8"/>
        <v>68.11</v>
      </c>
      <c r="BW6" s="21">
        <f t="shared" si="8"/>
        <v>67.23</v>
      </c>
      <c r="BX6" s="21">
        <f t="shared" si="8"/>
        <v>61.82</v>
      </c>
      <c r="BY6" s="21">
        <f t="shared" si="8"/>
        <v>61.15</v>
      </c>
      <c r="BZ6" s="21">
        <f t="shared" si="8"/>
        <v>58.41</v>
      </c>
      <c r="CA6" s="20" t="str">
        <f>IF(CA7="","",IF(CA7="-","【-】","【"&amp;SUBSTITUTE(TEXT(CA7,"#,##0.00"),"-","△")&amp;"】"))</f>
        <v>【54.51】</v>
      </c>
      <c r="CB6" s="21">
        <f>IF(CB7="",NA(),CB7)</f>
        <v>235.8</v>
      </c>
      <c r="CC6" s="21">
        <f t="shared" ref="CC6:CK6" si="9">IF(CC7="",NA(),CC7)</f>
        <v>230.33</v>
      </c>
      <c r="CD6" s="21">
        <f t="shared" si="9"/>
        <v>260.13</v>
      </c>
      <c r="CE6" s="21">
        <f t="shared" si="9"/>
        <v>273.08999999999997</v>
      </c>
      <c r="CF6" s="21">
        <f t="shared" si="9"/>
        <v>304.77</v>
      </c>
      <c r="CG6" s="21">
        <f t="shared" si="9"/>
        <v>222.41</v>
      </c>
      <c r="CH6" s="21">
        <f t="shared" si="9"/>
        <v>228.21</v>
      </c>
      <c r="CI6" s="21">
        <f t="shared" si="9"/>
        <v>246.9</v>
      </c>
      <c r="CJ6" s="21">
        <f t="shared" si="9"/>
        <v>250.43</v>
      </c>
      <c r="CK6" s="21">
        <f t="shared" si="9"/>
        <v>267.33999999999997</v>
      </c>
      <c r="CL6" s="20" t="str">
        <f>IF(CL7="","",IF(CL7="-","【-】","【"&amp;SUBSTITUTE(TEXT(CL7,"#,##0.00"),"-","△")&amp;"】"))</f>
        <v>【286.33】</v>
      </c>
      <c r="CM6" s="21">
        <f>IF(CM7="",NA(),CM7)</f>
        <v>65.59</v>
      </c>
      <c r="CN6" s="21">
        <f t="shared" ref="CN6:CV6" si="10">IF(CN7="",NA(),CN7)</f>
        <v>65.239999999999995</v>
      </c>
      <c r="CO6" s="21">
        <f t="shared" si="10"/>
        <v>62.78</v>
      </c>
      <c r="CP6" s="21">
        <f t="shared" si="10"/>
        <v>63.56</v>
      </c>
      <c r="CQ6" s="21">
        <f t="shared" si="10"/>
        <v>60.75</v>
      </c>
      <c r="CR6" s="21">
        <f t="shared" si="10"/>
        <v>55.26</v>
      </c>
      <c r="CS6" s="21">
        <f t="shared" si="10"/>
        <v>54.54</v>
      </c>
      <c r="CT6" s="21">
        <f t="shared" si="10"/>
        <v>52.9</v>
      </c>
      <c r="CU6" s="21">
        <f t="shared" si="10"/>
        <v>52.63</v>
      </c>
      <c r="CV6" s="21">
        <f t="shared" si="10"/>
        <v>52.34</v>
      </c>
      <c r="CW6" s="20" t="str">
        <f>IF(CW7="","",IF(CW7="-","【-】","【"&amp;SUBSTITUTE(TEXT(CW7,"#,##0.00"),"-","△")&amp;"】"))</f>
        <v>【49.92】</v>
      </c>
      <c r="CX6" s="21">
        <f>IF(CX7="",NA(),CX7)</f>
        <v>91.58</v>
      </c>
      <c r="CY6" s="21">
        <f t="shared" ref="CY6:DG6" si="11">IF(CY7="",NA(),CY7)</f>
        <v>92.08</v>
      </c>
      <c r="CZ6" s="21">
        <f t="shared" si="11"/>
        <v>92.04</v>
      </c>
      <c r="DA6" s="21">
        <f t="shared" si="11"/>
        <v>92.34</v>
      </c>
      <c r="DB6" s="21">
        <f t="shared" si="11"/>
        <v>92.55</v>
      </c>
      <c r="DC6" s="21">
        <f t="shared" si="11"/>
        <v>90.52</v>
      </c>
      <c r="DD6" s="21">
        <f t="shared" si="11"/>
        <v>90.3</v>
      </c>
      <c r="DE6" s="21">
        <f t="shared" si="11"/>
        <v>90.3</v>
      </c>
      <c r="DF6" s="21">
        <f t="shared" si="11"/>
        <v>90.32</v>
      </c>
      <c r="DG6" s="21">
        <f t="shared" si="11"/>
        <v>90.05</v>
      </c>
      <c r="DH6" s="20" t="str">
        <f>IF(DH7="","",IF(DH7="-","【-】","【"&amp;SUBSTITUTE(TEXT(DH7,"#,##0.00"),"-","△")&amp;"】"))</f>
        <v>【87.80】</v>
      </c>
      <c r="DI6" s="21">
        <f>IF(DI7="",NA(),DI7)</f>
        <v>4.01</v>
      </c>
      <c r="DJ6" s="21">
        <f t="shared" ref="DJ6:DR6" si="12">IF(DJ7="",NA(),DJ7)</f>
        <v>7.99</v>
      </c>
      <c r="DK6" s="21">
        <f t="shared" si="12"/>
        <v>11.26</v>
      </c>
      <c r="DL6" s="21">
        <f t="shared" si="12"/>
        <v>14.24</v>
      </c>
      <c r="DM6" s="21">
        <f t="shared" si="12"/>
        <v>17.16</v>
      </c>
      <c r="DN6" s="21">
        <f t="shared" si="12"/>
        <v>24.8</v>
      </c>
      <c r="DO6" s="21">
        <f t="shared" si="12"/>
        <v>28.12</v>
      </c>
      <c r="DP6" s="21">
        <f t="shared" si="12"/>
        <v>28.79</v>
      </c>
      <c r="DQ6" s="21">
        <f t="shared" si="12"/>
        <v>30.5</v>
      </c>
      <c r="DR6" s="21">
        <f t="shared" si="12"/>
        <v>30.49</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1">
        <f t="shared" si="13"/>
        <v>0.05</v>
      </c>
      <c r="ED6" s="20" t="str">
        <f>IF(ED7="","",IF(ED7="-","【-】","【"&amp;SUBSTITUTE(TEXT(ED7,"#,##0.00"),"-","△")&amp;"】"))</f>
        <v>【0.03】</v>
      </c>
      <c r="EE6" s="20">
        <f>IF(EE7="",NA(),EE7)</f>
        <v>0</v>
      </c>
      <c r="EF6" s="20">
        <f t="shared" ref="EF6:EN6" si="14">IF(EF7="",NA(),EF7)</f>
        <v>0</v>
      </c>
      <c r="EG6" s="20">
        <f t="shared" si="14"/>
        <v>0</v>
      </c>
      <c r="EH6" s="20">
        <f t="shared" si="14"/>
        <v>0</v>
      </c>
      <c r="EI6" s="20">
        <f t="shared" si="14"/>
        <v>0</v>
      </c>
      <c r="EJ6" s="21">
        <f t="shared" si="14"/>
        <v>0.02</v>
      </c>
      <c r="EK6" s="21">
        <f t="shared" si="14"/>
        <v>0.01</v>
      </c>
      <c r="EL6" s="21">
        <f t="shared" si="14"/>
        <v>0.01</v>
      </c>
      <c r="EM6" s="21">
        <f t="shared" si="14"/>
        <v>0.02</v>
      </c>
      <c r="EN6" s="21">
        <f t="shared" si="14"/>
        <v>0.02</v>
      </c>
      <c r="EO6" s="20" t="str">
        <f>IF(EO7="","",IF(EO7="-","【-】","【"&amp;SUBSTITUTE(TEXT(EO7,"#,##0.00"),"-","△")&amp;"】"))</f>
        <v>【0.02】</v>
      </c>
    </row>
    <row r="7" spans="1:148" s="22" customFormat="1" x14ac:dyDescent="0.15">
      <c r="A7" s="14"/>
      <c r="B7" s="23">
        <v>2024</v>
      </c>
      <c r="C7" s="23">
        <v>432105</v>
      </c>
      <c r="D7" s="23">
        <v>46</v>
      </c>
      <c r="E7" s="23">
        <v>17</v>
      </c>
      <c r="F7" s="23">
        <v>5</v>
      </c>
      <c r="G7" s="23">
        <v>0</v>
      </c>
      <c r="H7" s="23" t="s">
        <v>96</v>
      </c>
      <c r="I7" s="23" t="s">
        <v>97</v>
      </c>
      <c r="J7" s="23" t="s">
        <v>98</v>
      </c>
      <c r="K7" s="23" t="s">
        <v>99</v>
      </c>
      <c r="L7" s="23" t="s">
        <v>100</v>
      </c>
      <c r="M7" s="23" t="s">
        <v>101</v>
      </c>
      <c r="N7" s="24" t="s">
        <v>102</v>
      </c>
      <c r="O7" s="24">
        <v>65.83</v>
      </c>
      <c r="P7" s="24">
        <v>11.84</v>
      </c>
      <c r="Q7" s="24">
        <v>73.69</v>
      </c>
      <c r="R7" s="24">
        <v>3140</v>
      </c>
      <c r="S7" s="24">
        <v>46599</v>
      </c>
      <c r="T7" s="24">
        <v>276.85000000000002</v>
      </c>
      <c r="U7" s="24">
        <v>168.32</v>
      </c>
      <c r="V7" s="24">
        <v>5504</v>
      </c>
      <c r="W7" s="24">
        <v>3.41</v>
      </c>
      <c r="X7" s="24">
        <v>1614.08</v>
      </c>
      <c r="Y7" s="24">
        <v>107.83</v>
      </c>
      <c r="Z7" s="24">
        <v>103.66</v>
      </c>
      <c r="AA7" s="24">
        <v>101.61</v>
      </c>
      <c r="AB7" s="24">
        <v>104.1</v>
      </c>
      <c r="AC7" s="24">
        <v>99.69</v>
      </c>
      <c r="AD7" s="24">
        <v>103.09</v>
      </c>
      <c r="AE7" s="24">
        <v>102.11</v>
      </c>
      <c r="AF7" s="24">
        <v>101.91</v>
      </c>
      <c r="AG7" s="24">
        <v>103.07</v>
      </c>
      <c r="AH7" s="24">
        <v>103.04</v>
      </c>
      <c r="AI7" s="24">
        <v>104.3</v>
      </c>
      <c r="AJ7" s="24">
        <v>0</v>
      </c>
      <c r="AK7" s="24">
        <v>0</v>
      </c>
      <c r="AL7" s="24">
        <v>0</v>
      </c>
      <c r="AM7" s="24">
        <v>0</v>
      </c>
      <c r="AN7" s="24">
        <v>0</v>
      </c>
      <c r="AO7" s="24">
        <v>101.24</v>
      </c>
      <c r="AP7" s="24">
        <v>124.9</v>
      </c>
      <c r="AQ7" s="24">
        <v>124.8</v>
      </c>
      <c r="AR7" s="24">
        <v>120.64</v>
      </c>
      <c r="AS7" s="24">
        <v>100.31</v>
      </c>
      <c r="AT7" s="24">
        <v>102.74</v>
      </c>
      <c r="AU7" s="24">
        <v>21.83</v>
      </c>
      <c r="AV7" s="24">
        <v>30.12</v>
      </c>
      <c r="AW7" s="24">
        <v>32.909999999999997</v>
      </c>
      <c r="AX7" s="24">
        <v>43.7</v>
      </c>
      <c r="AY7" s="24">
        <v>49.26</v>
      </c>
      <c r="AZ7" s="24">
        <v>37.24</v>
      </c>
      <c r="BA7" s="24">
        <v>33.58</v>
      </c>
      <c r="BB7" s="24">
        <v>35.42</v>
      </c>
      <c r="BC7" s="24">
        <v>39.82</v>
      </c>
      <c r="BD7" s="24">
        <v>41.03</v>
      </c>
      <c r="BE7" s="24">
        <v>47.19</v>
      </c>
      <c r="BF7" s="24">
        <v>0</v>
      </c>
      <c r="BG7" s="24">
        <v>0</v>
      </c>
      <c r="BH7" s="24">
        <v>0</v>
      </c>
      <c r="BI7" s="24">
        <v>0</v>
      </c>
      <c r="BJ7" s="24">
        <v>0</v>
      </c>
      <c r="BK7" s="24">
        <v>783.8</v>
      </c>
      <c r="BL7" s="24">
        <v>778.81</v>
      </c>
      <c r="BM7" s="24">
        <v>718.49</v>
      </c>
      <c r="BN7" s="24">
        <v>743.31</v>
      </c>
      <c r="BO7" s="24">
        <v>796.8</v>
      </c>
      <c r="BP7" s="24">
        <v>798.1</v>
      </c>
      <c r="BQ7" s="24">
        <v>62.01</v>
      </c>
      <c r="BR7" s="24">
        <v>64.42</v>
      </c>
      <c r="BS7" s="24">
        <v>57.38</v>
      </c>
      <c r="BT7" s="24">
        <v>54.85</v>
      </c>
      <c r="BU7" s="24">
        <v>49.32</v>
      </c>
      <c r="BV7" s="24">
        <v>68.11</v>
      </c>
      <c r="BW7" s="24">
        <v>67.23</v>
      </c>
      <c r="BX7" s="24">
        <v>61.82</v>
      </c>
      <c r="BY7" s="24">
        <v>61.15</v>
      </c>
      <c r="BZ7" s="24">
        <v>58.41</v>
      </c>
      <c r="CA7" s="24">
        <v>54.51</v>
      </c>
      <c r="CB7" s="24">
        <v>235.8</v>
      </c>
      <c r="CC7" s="24">
        <v>230.33</v>
      </c>
      <c r="CD7" s="24">
        <v>260.13</v>
      </c>
      <c r="CE7" s="24">
        <v>273.08999999999997</v>
      </c>
      <c r="CF7" s="24">
        <v>304.77</v>
      </c>
      <c r="CG7" s="24">
        <v>222.41</v>
      </c>
      <c r="CH7" s="24">
        <v>228.21</v>
      </c>
      <c r="CI7" s="24">
        <v>246.9</v>
      </c>
      <c r="CJ7" s="24">
        <v>250.43</v>
      </c>
      <c r="CK7" s="24">
        <v>267.33999999999997</v>
      </c>
      <c r="CL7" s="24">
        <v>286.33</v>
      </c>
      <c r="CM7" s="24">
        <v>65.59</v>
      </c>
      <c r="CN7" s="24">
        <v>65.239999999999995</v>
      </c>
      <c r="CO7" s="24">
        <v>62.78</v>
      </c>
      <c r="CP7" s="24">
        <v>63.56</v>
      </c>
      <c r="CQ7" s="24">
        <v>60.75</v>
      </c>
      <c r="CR7" s="24">
        <v>55.26</v>
      </c>
      <c r="CS7" s="24">
        <v>54.54</v>
      </c>
      <c r="CT7" s="24">
        <v>52.9</v>
      </c>
      <c r="CU7" s="24">
        <v>52.63</v>
      </c>
      <c r="CV7" s="24">
        <v>52.34</v>
      </c>
      <c r="CW7" s="24">
        <v>49.92</v>
      </c>
      <c r="CX7" s="24">
        <v>91.58</v>
      </c>
      <c r="CY7" s="24">
        <v>92.08</v>
      </c>
      <c r="CZ7" s="24">
        <v>92.04</v>
      </c>
      <c r="DA7" s="24">
        <v>92.34</v>
      </c>
      <c r="DB7" s="24">
        <v>92.55</v>
      </c>
      <c r="DC7" s="24">
        <v>90.52</v>
      </c>
      <c r="DD7" s="24">
        <v>90.3</v>
      </c>
      <c r="DE7" s="24">
        <v>90.3</v>
      </c>
      <c r="DF7" s="24">
        <v>90.32</v>
      </c>
      <c r="DG7" s="24">
        <v>90.05</v>
      </c>
      <c r="DH7" s="24">
        <v>87.8</v>
      </c>
      <c r="DI7" s="24">
        <v>4.01</v>
      </c>
      <c r="DJ7" s="24">
        <v>7.99</v>
      </c>
      <c r="DK7" s="24">
        <v>11.26</v>
      </c>
      <c r="DL7" s="24">
        <v>14.24</v>
      </c>
      <c r="DM7" s="24">
        <v>17.16</v>
      </c>
      <c r="DN7" s="24">
        <v>24.8</v>
      </c>
      <c r="DO7" s="24">
        <v>28.12</v>
      </c>
      <c r="DP7" s="24">
        <v>28.79</v>
      </c>
      <c r="DQ7" s="24">
        <v>30.5</v>
      </c>
      <c r="DR7" s="24">
        <v>30.49</v>
      </c>
      <c r="DS7" s="24">
        <v>28.46</v>
      </c>
      <c r="DT7" s="24">
        <v>0</v>
      </c>
      <c r="DU7" s="24">
        <v>0</v>
      </c>
      <c r="DV7" s="24">
        <v>0</v>
      </c>
      <c r="DW7" s="24">
        <v>0</v>
      </c>
      <c r="DX7" s="24">
        <v>0</v>
      </c>
      <c r="DY7" s="24">
        <v>0</v>
      </c>
      <c r="DZ7" s="24">
        <v>0</v>
      </c>
      <c r="EA7" s="24">
        <v>0</v>
      </c>
      <c r="EB7" s="24">
        <v>0</v>
      </c>
      <c r="EC7" s="24">
        <v>0.05</v>
      </c>
      <c r="ED7" s="24">
        <v>0.03</v>
      </c>
      <c r="EE7" s="24">
        <v>0</v>
      </c>
      <c r="EF7" s="24">
        <v>0</v>
      </c>
      <c r="EG7" s="24">
        <v>0</v>
      </c>
      <c r="EH7" s="24">
        <v>0</v>
      </c>
      <c r="EI7" s="24">
        <v>0</v>
      </c>
      <c r="EJ7" s="24">
        <v>0.02</v>
      </c>
      <c r="EK7" s="24">
        <v>0.01</v>
      </c>
      <c r="EL7" s="24">
        <v>0.01</v>
      </c>
      <c r="EM7" s="24">
        <v>0.02</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4819402</cp:lastModifiedBy>
  <dcterms:created xsi:type="dcterms:W3CDTF">2025-12-23T06:24:08Z</dcterms:created>
  <dcterms:modified xsi:type="dcterms:W3CDTF">2026-02-05T09:22:09Z</dcterms:modified>
  <cp:category/>
</cp:coreProperties>
</file>