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07 下水道（農集：法適）\"/>
    </mc:Choice>
  </mc:AlternateContent>
  <xr:revisionPtr revIDLastSave="0" documentId="13_ncr:1_{4AF8FF31-645C-45C3-B05E-C407AF6BBBE6}" xr6:coauthVersionLast="47" xr6:coauthVersionMax="47" xr10:uidLastSave="{00000000-0000-0000-0000-000000000000}"/>
  <workbookProtection workbookAlgorithmName="SHA-512" workbookHashValue="mIbn8lRoB9gB+9AmHiWsi+EMBB5TskgHxJZi6HvATF74P4DgSJukUTqi/jgzS42VEVhshoLJAZiiVYVRq5wU3Q==" workbookSaltValue="RPKxGjUY8NTO/lpj9biMU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P10" i="4"/>
  <c r="AT8" i="4"/>
  <c r="W8" i="4"/>
  <c r="B6"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<sst xmlns="http://schemas.openxmlformats.org/spreadsheetml/2006/main" count="297" uniqueCount="115">
  <si>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</si>
  <si>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</si>
  <si>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</si>
  <si>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</si>
  <si>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</si>
  <si>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</si>
  <si>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</si>
  <si>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</si>
  <si>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</si>
  <si>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</si>
  <si>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</si>
  <si>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</si>
  <si>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</si>
  <si>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</si>
  <si>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</si>
  <si>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</si>
  <si>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</si>
  <si>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</si>
  <si>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</si>
  <si>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</si>
  <si>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</si>
  <si>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</si>
  <si>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</si>
  <si>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</si>
  <si>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</si>
  <si>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</si>
  <si>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</si>
  <si>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</si>
  <si>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</si>
  <si>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</si>
  <si>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</si>
  <si>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</si>
  <si>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</si>
  <si>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</si>
  <si>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</si>
  <si>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</si>
  <si>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</si>
  <si>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</si>
  <si>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</si>
  <si>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</si>
  <si>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</si>
  <si>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</si>
  <si>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</si>
  <si>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</si>
  <si>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</si>
  <si>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</si>
  <si>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</si>
  <si>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</si>
  <si>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</si>
  <si>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</si>
  <si>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</si>
  <si>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</si>
  <si>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</si>
  <si>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</si>
  <si>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</si>
  <si>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</si>
  <si>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</si>
  <si>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</si>
  <si>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</si>
  <si>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</si>
  <si>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</si>
  <si>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</si>
  <si>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</si>
  <si>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</si>
  <si>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</si>
  <si>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</si>
  <si>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</si>
  <si>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</si>
  <si>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</si>
  <si>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</si>
  <si>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</si>
  <si>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</si>
  <si>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</si>
  <si>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</si>
  <si>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</si>
  <si>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</si>
  <si>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</si>
  <si>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</si>
  <si>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</si>
  <si>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</si>
  <si>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</si>
  <si>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</si>
  <si>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</si>
  <si>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</si>
  <si>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</si>
  <si>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</si>
  <si>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</si>
  <si>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</si>
  <si>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</si>
  <si>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</si>
  <si>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</si>
  <si>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</si>
  <si>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</si>
  <si>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</si>
  <si>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</si>
  <si>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</si>
  <si>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</si>
  <si>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</si>
  <si>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</si>
  <si>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</si>
  <si>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</si>
  <si>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</si>
  <si>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</si>
  <si>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</si>
  <si>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</si>
  <si>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</si>
  <si>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</si>
  <si>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</si>
  <si>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</si>
  <si>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</si>
  <si>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</si>
  <si>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</si>
  <si>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令和5年度に地方公営企業法を適用して、公営企業会計へ移行したことにより、経営状況が問題点も含めて見える化された。
本事業の経営は、黒字で推移しているものの、今後は人口減少による使用料収入の減少や管渠等の施設の老朽化に伴う更新費用の増大が見込まれる。
このような状況において収支のバランスを保ち、将来の経営安定を図るため、令和6年度より使用料改定に取り組み、令和8年度の改定を予定している。また、令和元年度に策定した農業集落排水事業最適整備構想及び令和5年度に改定した経営戦略に基づいて、公共下水道への接続等による既存処理能力の最適化による経費の抑制を図り、経営の更なる健全化に努めていく。
</t>
    <rPh sb="0" eb="2">
      <t>レイワ</t>
    </rPh>
    <rPh sb="3" eb="5">
      <t>ネンド</t>
    </rPh>
    <rPh sb="6" eb="8">
      <t>チホウ</t>
    </rPh>
    <rPh sb="8" eb="10">
      <t>コウエイ</t>
    </rPh>
    <rPh sb="10" eb="12">
      <t>キギョウ</t>
    </rPh>
    <rPh sb="12" eb="13">
      <t>ホウ</t>
    </rPh>
    <rPh sb="14" eb="16">
      <t>テキヨウ</t>
    </rPh>
    <rPh sb="19" eb="21">
      <t>コウエイ</t>
    </rPh>
    <rPh sb="21" eb="23">
      <t>キギョウ</t>
    </rPh>
    <rPh sb="23" eb="25">
      <t>カイケイ</t>
    </rPh>
    <rPh sb="26" eb="28">
      <t>イコウ</t>
    </rPh>
    <rPh sb="36" eb="38">
      <t>ケイエイ</t>
    </rPh>
    <rPh sb="38" eb="40">
      <t>ジョウキョウ</t>
    </rPh>
    <rPh sb="41" eb="44">
      <t>モンダイテン</t>
    </rPh>
    <rPh sb="45" eb="46">
      <t>フク</t>
    </rPh>
    <rPh sb="48" eb="49">
      <t>ミ</t>
    </rPh>
    <rPh sb="51" eb="52">
      <t>バ</t>
    </rPh>
    <rPh sb="278" eb="280">
      <t>ケイエイ</t>
    </rPh>
    <rPh sb="284" eb="287">
      <t>ケンゼンカ</t>
    </rPh>
    <phoneticPr fontId="4"/>
  </si>
  <si>
    <r>
      <rPr>
        <sz val="10"/>
        <rFont val="ＭＳ ゴシック"/>
        <family val="3"/>
        <charset val="128"/>
      </rPr>
      <t>　令和5年度より地方公営企業法を適用して事業を実施している。
　①経常収支比率（収益で費用を賄えているかの比率）は、100％を上回って推移している。ただ、その主な要因は他会計からの繰入金による収益である。
　②累積欠損金はない。
　③流動比率（短期的な債務に対する支払能力）は、100％を大きく下回っている。他会計から借入を行って企業債の償還に充てている状況のため、企業債償還額が大きいことが、主な要因として考えられる。
　④企業債残高対事業規模比率（使用料収入に対する企業債残高の割合）は、類似団体平均値を下回っているが、施設の老朽化が進行するに伴い、その更新のために企業債発行の増加が見込まれる。
　⑤経費回収率（経費を使用料で賄えているかの指標）は、100％を下回って推移しており、汚水処理に係る経費を使用料収入で回収できていないため、収入の確保及び経費の抑制に努める必要がある。
　⑥汚水処理原価（汚水処理に要した費用）は、類似団体平均値を下回っているが、今後は物価上昇及び人口減少に伴う有収水量の減少で汚水処理原価の上昇が懸念される。</t>
    </r>
    <r>
      <rPr>
        <sz val="10"/>
        <color rgb="FFFF0000"/>
        <rFont val="ＭＳ ゴシック"/>
        <family val="3"/>
        <charset val="128"/>
      </rPr>
      <t xml:space="preserve">
</t>
    </r>
    <r>
      <rPr>
        <sz val="10"/>
        <rFont val="ＭＳ ゴシック"/>
        <family val="3"/>
        <charset val="128"/>
      </rPr>
      <t>　⑦施設利用率（1日に対応可能な処理能力に対する1日平均処理水量の割合）は、前年度より減少し、類似団体平均値を下回った。今後は人口の減少によって施設能力に更なる余剰が生じることが見込まれるため、適切な施設規模を改めて検討する必要がある。</t>
    </r>
    <r>
      <rPr>
        <sz val="10"/>
        <color rgb="FFFF0000"/>
        <rFont val="ＭＳ ゴシック"/>
        <family val="3"/>
        <charset val="128"/>
      </rPr>
      <t xml:space="preserve">
</t>
    </r>
    <r>
      <rPr>
        <sz val="10"/>
        <rFont val="ＭＳ ゴシック"/>
        <family val="3"/>
        <charset val="128"/>
      </rPr>
      <t>　⑧水洗化率（汚水処理している人口の割合）は、類似団体平均値を下回っている。更なる接続を促す取組が必要である。</t>
    </r>
    <rPh sb="1" eb="3">
      <t>レイワ</t>
    </rPh>
    <rPh sb="4" eb="6">
      <t>ネンド</t>
    </rPh>
    <rPh sb="8" eb="10">
      <t>チホウ</t>
    </rPh>
    <rPh sb="10" eb="12">
      <t>コウエイ</t>
    </rPh>
    <rPh sb="12" eb="14">
      <t>キギョウ</t>
    </rPh>
    <rPh sb="14" eb="15">
      <t>ホウ</t>
    </rPh>
    <rPh sb="16" eb="18">
      <t>テキヨウ</t>
    </rPh>
    <rPh sb="20" eb="22">
      <t>ジギョウ</t>
    </rPh>
    <rPh sb="23" eb="25">
      <t>ジッシ</t>
    </rPh>
    <rPh sb="165" eb="168">
      <t>キギョウサイ</t>
    </rPh>
    <rPh sb="169" eb="171">
      <t>ショウカン</t>
    </rPh>
    <rPh sb="177" eb="179">
      <t>ジョウキョウ</t>
    </rPh>
    <rPh sb="205" eb="207">
      <t>テキセイ</t>
    </rPh>
    <rPh sb="213" eb="215">
      <t>シキン</t>
    </rPh>
    <rPh sb="219" eb="221">
      <t>ゲンキン</t>
    </rPh>
    <rPh sb="221" eb="223">
      <t>ヨキン</t>
    </rPh>
    <rPh sb="224" eb="225">
      <t>タイ</t>
    </rPh>
    <rPh sb="227" eb="228">
      <t>タ</t>
    </rPh>
    <rPh sb="228" eb="230">
      <t>カイケイ</t>
    </rPh>
    <rPh sb="232" eb="234">
      <t>カリイレ</t>
    </rPh>
    <rPh sb="235" eb="236">
      <t>オコナ</t>
    </rPh>
    <rPh sb="238" eb="239">
      <t>ア</t>
    </rPh>
    <rPh sb="243" eb="245">
      <t>ジョウキョウ</t>
    </rPh>
    <rPh sb="292" eb="294">
      <t>シタマワ</t>
    </rPh>
    <rPh sb="492" eb="496">
      <t>ブッカジョウショウ</t>
    </rPh>
    <rPh sb="496" eb="497">
      <t>オヨ</t>
    </rPh>
    <rPh sb="505" eb="507">
      <t>ユウシュウ</t>
    </rPh>
    <rPh sb="599" eb="602">
      <t>ゼンネンド</t>
    </rPh>
    <rPh sb="604" eb="606">
      <t>ゲンショウ</t>
    </rPh>
    <rPh sb="616" eb="618">
      <t>シタマワ</t>
    </rPh>
    <rPh sb="621" eb="623">
      <t>コンゴ</t>
    </rPh>
    <rPh sb="624" eb="626">
      <t>ジンコウ</t>
    </rPh>
    <rPh sb="627" eb="629">
      <t>ゲンショウ</t>
    </rPh>
    <rPh sb="635" eb="636">
      <t>アラタルイショリクシガイチヒカクジンコウミツドヒクチイキ</t>
    </rPh>
    <phoneticPr fontId="4"/>
  </si>
  <si>
    <r>
      <rPr>
        <sz val="10"/>
        <rFont val="ＭＳ ゴシック"/>
        <family val="3"/>
        <charset val="128"/>
      </rPr>
      <t>①有形固定資産減価償却率（減価償却がどの程度進んでいるか。資産の老朽化度合を示す）は、類似団体平均値よりも大幅に低くなっているが、その要因は固定資産を法適用時の簿価で計上したためで、指標には表れない老朽化が進んでいる。
今後は、施設の老朽化に伴い経費の増大が見込まれるので、計画的な調査・更新を行っていく。</t>
    </r>
    <r>
      <rPr>
        <sz val="10"/>
        <color rgb="FFFF0000"/>
        <rFont val="ＭＳ ゴシック"/>
        <family val="3"/>
        <charset val="128"/>
      </rPr>
      <t xml:space="preserve">
</t>
    </r>
    <r>
      <rPr>
        <sz val="10"/>
        <rFont val="ＭＳ ゴシック"/>
        <family val="3"/>
        <charset val="128"/>
      </rPr>
      <t>管渠については、本事業が平成6年の供用開始であり、法定耐用年数を迎えたものはないことから、管渠更生も行っていない。そのため、②管渠老朽化率（法定耐用年数を超えた管渠の割合を示す）及び③管渠改善率（当該年度に更新した管渠の割合を示す）はともに0％である。</t>
    </r>
    <rPh sb="53" eb="55">
      <t>オオハバ</t>
    </rPh>
    <rPh sb="56" eb="57">
      <t>ヒク</t>
    </rPh>
    <rPh sb="67" eb="69">
      <t>ヨウイン</t>
    </rPh>
    <rPh sb="70" eb="72">
      <t>コテイ</t>
    </rPh>
    <rPh sb="72" eb="74">
      <t>シサン</t>
    </rPh>
    <rPh sb="75" eb="76">
      <t>ホウ</t>
    </rPh>
    <rPh sb="76" eb="78">
      <t>テキヨウ</t>
    </rPh>
    <rPh sb="91" eb="93">
      <t>シヒョウ</t>
    </rPh>
    <rPh sb="95" eb="96">
      <t>アラワ</t>
    </rPh>
    <rPh sb="99" eb="102">
      <t>ロウキュウカ</t>
    </rPh>
    <rPh sb="103" eb="104">
      <t>スス</t>
    </rPh>
    <rPh sb="137" eb="140">
      <t>ケイカクテキ</t>
    </rPh>
    <rPh sb="154" eb="156">
      <t>カンキョ</t>
    </rPh>
    <rPh sb="162" eb="163">
      <t>ホン</t>
    </rPh>
    <rPh sb="163" eb="165">
      <t>ジギョウ</t>
    </rPh>
    <rPh sb="166" eb="168">
      <t>ヘイセイ</t>
    </rPh>
    <rPh sb="169" eb="170">
      <t>ネン</t>
    </rPh>
    <rPh sb="171" eb="173">
      <t>キョウヨウ</t>
    </rPh>
    <rPh sb="173" eb="175">
      <t>カイシ</t>
    </rPh>
    <rPh sb="179" eb="181">
      <t>ホウテイ</t>
    </rPh>
    <rPh sb="181" eb="183">
      <t>タイヨウ</t>
    </rPh>
    <rPh sb="183" eb="185">
      <t>ネンスウ</t>
    </rPh>
    <rPh sb="186" eb="187">
      <t>ムカ</t>
    </rPh>
    <rPh sb="199" eb="201">
      <t>カンキョ</t>
    </rPh>
    <rPh sb="201" eb="203">
      <t>コウセイ</t>
    </rPh>
    <rPh sb="204" eb="205">
      <t>オコナ</t>
    </rPh>
    <rPh sb="243" eb="24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</si>
</sst>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33-44B4-8B8D-EC474EE9D1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0.02</c:v>
                </c:pt>
              </c:numCache>
            </c:numRef>
          </c:val>
          <c:smooth val="0"/>
          <c:extLst>
            <c:ext xmlns:c16="http://schemas.microsoft.com/office/drawing/2014/chart" uri="{C3380CC4-5D6E-409C-BE32-E72D297353CC}">
              <c16:uniqueId val="{00000001-5F33-44B4-8B8D-EC474EE9D1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51.61</c:v>
                </c:pt>
                <c:pt idx="4">
                  <c:v>50.32</c:v>
                </c:pt>
              </c:numCache>
            </c:numRef>
          </c:val>
          <c:extLst>
            <c:ext xmlns:c16="http://schemas.microsoft.com/office/drawing/2014/chart" uri="{C3380CC4-5D6E-409C-BE32-E72D297353CC}">
              <c16:uniqueId val="{00000000-5520-404F-AC00-C8C451FB99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52.34</c:v>
                </c:pt>
              </c:numCache>
            </c:numRef>
          </c:val>
          <c:smooth val="0"/>
          <c:extLst>
            <c:ext xmlns:c16="http://schemas.microsoft.com/office/drawing/2014/chart" uri="{C3380CC4-5D6E-409C-BE32-E72D297353CC}">
              <c16:uniqueId val="{00000001-5520-404F-AC00-C8C451FB99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85.19</c:v>
                </c:pt>
                <c:pt idx="4">
                  <c:v>85.74</c:v>
                </c:pt>
              </c:numCache>
            </c:numRef>
          </c:val>
          <c:extLst>
            <c:ext xmlns:c16="http://schemas.microsoft.com/office/drawing/2014/chart" uri="{C3380CC4-5D6E-409C-BE32-E72D297353CC}">
              <c16:uniqueId val="{00000000-8702-4730-9B0D-C80ED00855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90.05</c:v>
                </c:pt>
              </c:numCache>
            </c:numRef>
          </c:val>
          <c:smooth val="0"/>
          <c:extLst>
            <c:ext xmlns:c16="http://schemas.microsoft.com/office/drawing/2014/chart" uri="{C3380CC4-5D6E-409C-BE32-E72D297353CC}">
              <c16:uniqueId val="{00000001-8702-4730-9B0D-C80ED00855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107.59</c:v>
                </c:pt>
                <c:pt idx="4">
                  <c:v>104.51</c:v>
                </c:pt>
              </c:numCache>
            </c:numRef>
          </c:val>
          <c:extLst>
            <c:ext xmlns:c16="http://schemas.microsoft.com/office/drawing/2014/chart" uri="{C3380CC4-5D6E-409C-BE32-E72D297353CC}">
              <c16:uniqueId val="{00000000-787D-4990-8553-7F15A00060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103.04</c:v>
                </c:pt>
              </c:numCache>
            </c:numRef>
          </c:val>
          <c:smooth val="0"/>
          <c:extLst>
            <c:ext xmlns:c16="http://schemas.microsoft.com/office/drawing/2014/chart" uri="{C3380CC4-5D6E-409C-BE32-E72D297353CC}">
              <c16:uniqueId val="{00000001-787D-4990-8553-7F15A00060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3.54</c:v>
                </c:pt>
                <c:pt idx="4">
                  <c:v>6.95</c:v>
                </c:pt>
              </c:numCache>
            </c:numRef>
          </c:val>
          <c:extLst>
            <c:ext xmlns:c16="http://schemas.microsoft.com/office/drawing/2014/chart" uri="{C3380CC4-5D6E-409C-BE32-E72D297353CC}">
              <c16:uniqueId val="{00000000-1E1F-4258-B6C1-21EF448B20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30.49</c:v>
                </c:pt>
              </c:numCache>
            </c:numRef>
          </c:val>
          <c:smooth val="0"/>
          <c:extLst>
            <c:ext xmlns:c16="http://schemas.microsoft.com/office/drawing/2014/chart" uri="{C3380CC4-5D6E-409C-BE32-E72D297353CC}">
              <c16:uniqueId val="{00000001-1E1F-4258-B6C1-21EF448B20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269-4ECC-AAD5-D50C2B5FC9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c:v>0.05</c:v>
                </c:pt>
              </c:numCache>
            </c:numRef>
          </c:val>
          <c:smooth val="0"/>
          <c:extLst>
            <c:ext xmlns:c16="http://schemas.microsoft.com/office/drawing/2014/chart" uri="{C3380CC4-5D6E-409C-BE32-E72D297353CC}">
              <c16:uniqueId val="{00000001-2269-4ECC-AAD5-D50C2B5FC9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6BC-4E23-BC12-C04193C3F1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100.31</c:v>
                </c:pt>
              </c:numCache>
            </c:numRef>
          </c:val>
          <c:smooth val="0"/>
          <c:extLst>
            <c:ext xmlns:c16="http://schemas.microsoft.com/office/drawing/2014/chart" uri="{C3380CC4-5D6E-409C-BE32-E72D297353CC}">
              <c16:uniqueId val="{00000001-66BC-4E23-BC12-C04193C3F1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34.659999999999997</c:v>
                </c:pt>
                <c:pt idx="4">
                  <c:v>42.98</c:v>
                </c:pt>
              </c:numCache>
            </c:numRef>
          </c:val>
          <c:extLst>
            <c:ext xmlns:c16="http://schemas.microsoft.com/office/drawing/2014/chart" uri="{C3380CC4-5D6E-409C-BE32-E72D297353CC}">
              <c16:uniqueId val="{00000000-4117-4922-B136-EED0FA4C23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41.03</c:v>
                </c:pt>
              </c:numCache>
            </c:numRef>
          </c:val>
          <c:smooth val="0"/>
          <c:extLst>
            <c:ext xmlns:c16="http://schemas.microsoft.com/office/drawing/2014/chart" uri="{C3380CC4-5D6E-409C-BE32-E72D297353CC}">
              <c16:uniqueId val="{00000001-4117-4922-B136-EED0FA4C23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819.46</c:v>
                </c:pt>
                <c:pt idx="4">
                  <c:v>723.85</c:v>
                </c:pt>
              </c:numCache>
            </c:numRef>
          </c:val>
          <c:extLst>
            <c:ext xmlns:c16="http://schemas.microsoft.com/office/drawing/2014/chart" uri="{C3380CC4-5D6E-409C-BE32-E72D297353CC}">
              <c16:uniqueId val="{00000000-FB54-47F2-929B-693D28C68E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796.8</c:v>
                </c:pt>
              </c:numCache>
            </c:numRef>
          </c:val>
          <c:smooth val="0"/>
          <c:extLst>
            <c:ext xmlns:c16="http://schemas.microsoft.com/office/drawing/2014/chart" uri="{C3380CC4-5D6E-409C-BE32-E72D297353CC}">
              <c16:uniqueId val="{00000001-FB54-47F2-929B-693D28C68E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85.05</c:v>
                </c:pt>
                <c:pt idx="4">
                  <c:v>89.38</c:v>
                </c:pt>
              </c:numCache>
            </c:numRef>
          </c:val>
          <c:extLst>
            <c:ext xmlns:c16="http://schemas.microsoft.com/office/drawing/2014/chart" uri="{C3380CC4-5D6E-409C-BE32-E72D297353CC}">
              <c16:uniqueId val="{00000000-46A5-4CAD-BCB5-CBB26FCA36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58.41</c:v>
                </c:pt>
              </c:numCache>
            </c:numRef>
          </c:val>
          <c:smooth val="0"/>
          <c:extLst>
            <c:ext xmlns:c16="http://schemas.microsoft.com/office/drawing/2014/chart" uri="{C3380CC4-5D6E-409C-BE32-E72D297353CC}">
              <c16:uniqueId val="{00000001-46A5-4CAD-BCB5-CBB26FCA36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175.11</c:v>
                </c:pt>
                <c:pt idx="4">
                  <c:v>169.48</c:v>
                </c:pt>
              </c:numCache>
            </c:numRef>
          </c:val>
          <c:extLst>
            <c:ext xmlns:c16="http://schemas.microsoft.com/office/drawing/2014/chart" uri="{C3380CC4-5D6E-409C-BE32-E72D297353CC}">
              <c16:uniqueId val="{00000000-4661-4E04-8459-EC7350E8FC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267.33999999999997</c:v>
                </c:pt>
              </c:numCache>
            </c:numRef>
          </c:val>
          <c:smooth val="0"/>
          <c:extLst>
            <c:ext xmlns:c16="http://schemas.microsoft.com/office/drawing/2014/chart" uri="{C3380CC4-5D6E-409C-BE32-E72D297353CC}">
              <c16:uniqueId val="{00000001-4661-4E04-8459-EC7350E8FC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山鹿市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48002</v>
      </c>
      <c r="AM8" s="41"/>
      <c r="AN8" s="41"/>
      <c r="AO8" s="41"/>
      <c r="AP8" s="41"/>
      <c r="AQ8" s="41"/>
      <c r="AR8" s="41"/>
      <c r="AS8" s="41"/>
      <c r="AT8" s="34">
        <f>データ!T6</f>
        <v>299.69</v>
      </c>
      <c r="AU8" s="34"/>
      <c r="AV8" s="34"/>
      <c r="AW8" s="34"/>
      <c r="AX8" s="34"/>
      <c r="AY8" s="34"/>
      <c r="AZ8" s="34"/>
      <c r="BA8" s="34"/>
      <c r="BB8" s="34">
        <f>データ!U6</f>
        <v>160.16999999999999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80.22</v>
      </c>
      <c r="J10" s="34"/>
      <c r="K10" s="34"/>
      <c r="L10" s="34"/>
      <c r="M10" s="34"/>
      <c r="N10" s="34"/>
      <c r="O10" s="34"/>
      <c r="P10" s="34">
        <f>データ!P6</f>
        <v>24.79</v>
      </c>
      <c r="Q10" s="34"/>
      <c r="R10" s="34"/>
      <c r="S10" s="34"/>
      <c r="T10" s="34"/>
      <c r="U10" s="34"/>
      <c r="V10" s="34"/>
      <c r="W10" s="34">
        <f>データ!Q6</f>
        <v>88.27</v>
      </c>
      <c r="X10" s="34"/>
      <c r="Y10" s="34"/>
      <c r="Z10" s="34"/>
      <c r="AA10" s="34"/>
      <c r="AB10" s="34"/>
      <c r="AC10" s="34"/>
      <c r="AD10" s="41">
        <f>データ!R6</f>
        <v>3255</v>
      </c>
      <c r="AE10" s="41"/>
      <c r="AF10" s="41"/>
      <c r="AG10" s="41"/>
      <c r="AH10" s="41"/>
      <c r="AI10" s="41"/>
      <c r="AJ10" s="41"/>
      <c r="AK10" s="2"/>
      <c r="AL10" s="41">
        <f>データ!V6</f>
        <v>11841</v>
      </c>
      <c r="AM10" s="41"/>
      <c r="AN10" s="41"/>
      <c r="AO10" s="41"/>
      <c r="AP10" s="41"/>
      <c r="AQ10" s="41"/>
      <c r="AR10" s="41"/>
      <c r="AS10" s="41"/>
      <c r="AT10" s="34">
        <f>データ!W6</f>
        <v>9.58</v>
      </c>
      <c r="AU10" s="34"/>
      <c r="AV10" s="34"/>
      <c r="AW10" s="34"/>
      <c r="AX10" s="34"/>
      <c r="AY10" s="34"/>
      <c r="AZ10" s="34"/>
      <c r="BA10" s="34"/>
      <c r="BB10" s="34">
        <f>データ!X6</f>
        <v>1236.01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x+UxwRLOVq7z7Ji18JZCWWEZy/xseAd8OB+Fo5Zk6vF9NqGYyMUG8aoZowexs7BlgVXDOWQvySYqVBYh9ig7A==" saltValue="PJ9mE82msQCH0plDvS22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432083</v>
      </c>
      <c r="D6" s="19">
        <f t="shared" si="3"/>
        <v>46</v>
      </c>
      <c r="E6" s="19">
        <f t="shared" si="3"/>
        <v>17</v>
      </c>
      <c r="F6" s="19">
        <f t="shared" si="3"/>
        <v>5</v>
      </c>
      <c r="G6" s="19">
        <f t="shared" si="3"/>
        <v>0</v>
      </c>
      <c r="H6" s="19" t="str">
        <f t="shared" si="3"/>
        <v>熊本県　山鹿市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80.22</v>
      </c>
      <c r="P6" s="20">
        <f t="shared" si="3"/>
        <v>24.79</v>
      </c>
      <c r="Q6" s="20">
        <f t="shared" si="3"/>
        <v>88.27</v>
      </c>
      <c r="R6" s="20">
        <f t="shared" si="3"/>
        <v>3255</v>
      </c>
      <c r="S6" s="20">
        <f t="shared" si="3"/>
        <v>48002</v>
      </c>
      <c r="T6" s="20">
        <f t="shared" si="3"/>
        <v>299.69</v>
      </c>
      <c r="U6" s="20">
        <f t="shared" si="3"/>
        <v>160.16999999999999</v>
      </c>
      <c r="V6" s="20">
        <f t="shared" si="3"/>
        <v>11841</v>
      </c>
      <c r="W6" s="20">
        <f t="shared" si="3"/>
        <v>9.58</v>
      </c>
      <c r="X6" s="20">
        <f t="shared" si="3"/>
        <v>1236.01</v>
      </c>
      <c r="Y6" s="21" t="str">
        <f>IF(Y7="",NA(),Y7)</f>
        <v>-</v>
      </c>
      <c r="Z6" s="21" t="str">
        <f t="shared" ref="Z6:AH6" si="4">IF(Z7="",NA(),Z7)</f>
        <v>-</v>
      </c>
      <c r="AA6" s="21" t="str">
        <f t="shared" si="4"/>
        <v>-</v>
      </c>
      <c r="AB6" s="21">
        <f t="shared" si="4"/>
        <v>107.59</v>
      </c>
      <c r="AC6" s="21">
        <f t="shared" si="4"/>
        <v>104.51</v>
      </c>
      <c r="AD6" s="21" t="str">
        <f t="shared" si="4"/>
        <v>-</v>
      </c>
      <c r="AE6" s="21" t="str">
        <f t="shared" si="4"/>
        <v>-</v>
      </c>
      <c r="AF6" s="21" t="str">
        <f t="shared" si="4"/>
        <v>-</v>
      </c>
      <c r="AG6" s="21">
        <f t="shared" si="4"/>
        <v>106.35</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100.31</v>
      </c>
      <c r="AT6" s="20" t="str">
        <f>IF(AT7="","",IF(AT7="-","【-】","【"&amp;SUBSTITUTE(TEXT(AT7,"#,##0.00"),"-","△")&amp;"】"))</f>
        <v>【102.74】</v>
      </c>
      <c r="AU6" s="21" t="str">
        <f>IF(AU7="",NA(),AU7)</f>
        <v>-</v>
      </c>
      <c r="AV6" s="21" t="str">
        <f t="shared" ref="AV6:BD6" si="6">IF(AV7="",NA(),AV7)</f>
        <v>-</v>
      </c>
      <c r="AW6" s="21" t="str">
        <f t="shared" si="6"/>
        <v>-</v>
      </c>
      <c r="AX6" s="21">
        <f t="shared" si="6"/>
        <v>34.659999999999997</v>
      </c>
      <c r="AY6" s="21">
        <f t="shared" si="6"/>
        <v>42.98</v>
      </c>
      <c r="AZ6" s="21" t="str">
        <f t="shared" si="6"/>
        <v>-</v>
      </c>
      <c r="BA6" s="21" t="str">
        <f t="shared" si="6"/>
        <v>-</v>
      </c>
      <c r="BB6" s="21" t="str">
        <f t="shared" si="6"/>
        <v>-</v>
      </c>
      <c r="BC6" s="21">
        <f t="shared" si="6"/>
        <v>44.04</v>
      </c>
      <c r="BD6" s="21">
        <f t="shared" si="6"/>
        <v>41.03</v>
      </c>
      <c r="BE6" s="20" t="str">
        <f>IF(BE7="","",IF(BE7="-","【-】","【"&amp;SUBSTITUTE(TEXT(BE7,"#,##0.00"),"-","△")&amp;"】"))</f>
        <v>【47.19】</v>
      </c>
      <c r="BF6" s="21" t="str">
        <f>IF(BF7="",NA(),BF7)</f>
        <v>-</v>
      </c>
      <c r="BG6" s="21" t="str">
        <f t="shared" ref="BG6:BO6" si="7">IF(BG7="",NA(),BG7)</f>
        <v>-</v>
      </c>
      <c r="BH6" s="21" t="str">
        <f t="shared" si="7"/>
        <v>-</v>
      </c>
      <c r="BI6" s="21">
        <f t="shared" si="7"/>
        <v>819.46</v>
      </c>
      <c r="BJ6" s="21">
        <f t="shared" si="7"/>
        <v>723.85</v>
      </c>
      <c r="BK6" s="21" t="str">
        <f t="shared" si="7"/>
        <v>-</v>
      </c>
      <c r="BL6" s="21" t="str">
        <f t="shared" si="7"/>
        <v>-</v>
      </c>
      <c r="BM6" s="21" t="str">
        <f t="shared" si="7"/>
        <v>-</v>
      </c>
      <c r="BN6" s="21">
        <f t="shared" si="7"/>
        <v>839.21</v>
      </c>
      <c r="BO6" s="21">
        <f t="shared" si="7"/>
        <v>796.8</v>
      </c>
      <c r="BP6" s="20" t="str">
        <f>IF(BP7="","",IF(BP7="-","【-】","【"&amp;SUBSTITUTE(TEXT(BP7,"#,##0.00"),"-","△")&amp;"】"))</f>
        <v>【798.10】</v>
      </c>
      <c r="BQ6" s="21" t="str">
        <f>IF(BQ7="",NA(),BQ7)</f>
        <v>-</v>
      </c>
      <c r="BR6" s="21" t="str">
        <f t="shared" ref="BR6:BZ6" si="8">IF(BR7="",NA(),BR7)</f>
        <v>-</v>
      </c>
      <c r="BS6" s="21" t="str">
        <f t="shared" si="8"/>
        <v>-</v>
      </c>
      <c r="BT6" s="21">
        <f t="shared" si="8"/>
        <v>85.05</v>
      </c>
      <c r="BU6" s="21">
        <f t="shared" si="8"/>
        <v>89.38</v>
      </c>
      <c r="BV6" s="21" t="str">
        <f t="shared" si="8"/>
        <v>-</v>
      </c>
      <c r="BW6" s="21" t="str">
        <f t="shared" si="8"/>
        <v>-</v>
      </c>
      <c r="BX6" s="21" t="str">
        <f t="shared" si="8"/>
        <v>-</v>
      </c>
      <c r="BY6" s="21">
        <f t="shared" si="8"/>
        <v>52.05</v>
      </c>
      <c r="BZ6" s="21">
        <f t="shared" si="8"/>
        <v>58.41</v>
      </c>
      <c r="CA6" s="20" t="str">
        <f>IF(CA7="","",IF(CA7="-","【-】","【"&amp;SUBSTITUTE(TEXT(CA7,"#,##0.00"),"-","△")&amp;"】"))</f>
        <v>【54.51】</v>
      </c>
      <c r="CB6" s="21" t="str">
        <f>IF(CB7="",NA(),CB7)</f>
        <v>-</v>
      </c>
      <c r="CC6" s="21" t="str">
        <f t="shared" ref="CC6:CK6" si="9">IF(CC7="",NA(),CC7)</f>
        <v>-</v>
      </c>
      <c r="CD6" s="21" t="str">
        <f t="shared" si="9"/>
        <v>-</v>
      </c>
      <c r="CE6" s="21">
        <f t="shared" si="9"/>
        <v>175.11</v>
      </c>
      <c r="CF6" s="21">
        <f t="shared" si="9"/>
        <v>169.48</v>
      </c>
      <c r="CG6" s="21" t="str">
        <f t="shared" si="9"/>
        <v>-</v>
      </c>
      <c r="CH6" s="21" t="str">
        <f t="shared" si="9"/>
        <v>-</v>
      </c>
      <c r="CI6" s="21" t="str">
        <f t="shared" si="9"/>
        <v>-</v>
      </c>
      <c r="CJ6" s="21">
        <f t="shared" si="9"/>
        <v>301.86</v>
      </c>
      <c r="CK6" s="21">
        <f t="shared" si="9"/>
        <v>267.33999999999997</v>
      </c>
      <c r="CL6" s="20" t="str">
        <f>IF(CL7="","",IF(CL7="-","【-】","【"&amp;SUBSTITUTE(TEXT(CL7,"#,##0.00"),"-","△")&amp;"】"))</f>
        <v>【286.33】</v>
      </c>
      <c r="CM6" s="21" t="str">
        <f>IF(CM7="",NA(),CM7)</f>
        <v>-</v>
      </c>
      <c r="CN6" s="21" t="str">
        <f t="shared" ref="CN6:CV6" si="10">IF(CN7="",NA(),CN7)</f>
        <v>-</v>
      </c>
      <c r="CO6" s="21" t="str">
        <f t="shared" si="10"/>
        <v>-</v>
      </c>
      <c r="CP6" s="21">
        <f t="shared" si="10"/>
        <v>51.61</v>
      </c>
      <c r="CQ6" s="21">
        <f t="shared" si="10"/>
        <v>50.32</v>
      </c>
      <c r="CR6" s="21" t="str">
        <f t="shared" si="10"/>
        <v>-</v>
      </c>
      <c r="CS6" s="21" t="str">
        <f t="shared" si="10"/>
        <v>-</v>
      </c>
      <c r="CT6" s="21" t="str">
        <f t="shared" si="10"/>
        <v>-</v>
      </c>
      <c r="CU6" s="21">
        <f t="shared" si="10"/>
        <v>46.25</v>
      </c>
      <c r="CV6" s="21">
        <f t="shared" si="10"/>
        <v>52.34</v>
      </c>
      <c r="CW6" s="20" t="str">
        <f>IF(CW7="","",IF(CW7="-","【-】","【"&amp;SUBSTITUTE(TEXT(CW7,"#,##0.00"),"-","△")&amp;"】"))</f>
        <v>【49.92】</v>
      </c>
      <c r="CX6" s="21" t="str">
        <f>IF(CX7="",NA(),CX7)</f>
        <v>-</v>
      </c>
      <c r="CY6" s="21" t="str">
        <f t="shared" ref="CY6:DG6" si="11">IF(CY7="",NA(),CY7)</f>
        <v>-</v>
      </c>
      <c r="CZ6" s="21" t="str">
        <f t="shared" si="11"/>
        <v>-</v>
      </c>
      <c r="DA6" s="21">
        <f t="shared" si="11"/>
        <v>85.19</v>
      </c>
      <c r="DB6" s="21">
        <f t="shared" si="11"/>
        <v>85.74</v>
      </c>
      <c r="DC6" s="21" t="str">
        <f t="shared" si="11"/>
        <v>-</v>
      </c>
      <c r="DD6" s="21" t="str">
        <f t="shared" si="11"/>
        <v>-</v>
      </c>
      <c r="DE6" s="21" t="str">
        <f t="shared" si="11"/>
        <v>-</v>
      </c>
      <c r="DF6" s="21">
        <f t="shared" si="11"/>
        <v>83.96</v>
      </c>
      <c r="DG6" s="21">
        <f t="shared" si="11"/>
        <v>90.05</v>
      </c>
      <c r="DH6" s="20" t="str">
        <f>IF(DH7="","",IF(DH7="-","【-】","【"&amp;SUBSTITUTE(TEXT(DH7,"#,##0.00"),"-","△")&amp;"】"))</f>
        <v>【87.80】</v>
      </c>
      <c r="DI6" s="21" t="str">
        <f>IF(DI7="",NA(),DI7)</f>
        <v>-</v>
      </c>
      <c r="DJ6" s="21" t="str">
        <f t="shared" ref="DJ6:DR6" si="12">IF(DJ7="",NA(),DJ7)</f>
        <v>-</v>
      </c>
      <c r="DK6" s="21" t="str">
        <f t="shared" si="12"/>
        <v>-</v>
      </c>
      <c r="DL6" s="21">
        <f t="shared" si="12"/>
        <v>3.54</v>
      </c>
      <c r="DM6" s="21">
        <f t="shared" si="12"/>
        <v>6.95</v>
      </c>
      <c r="DN6" s="21" t="str">
        <f t="shared" si="12"/>
        <v>-</v>
      </c>
      <c r="DO6" s="21" t="str">
        <f t="shared" si="12"/>
        <v>-</v>
      </c>
      <c r="DP6" s="21" t="str">
        <f t="shared" si="12"/>
        <v>-</v>
      </c>
      <c r="DQ6" s="21">
        <f t="shared" si="12"/>
        <v>25.46</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0.02</v>
      </c>
      <c r="EO6" s="20" t="str">
        <f>IF(EO7="","",IF(EO7="-","【-】","【"&amp;SUBSTITUTE(TEXT(EO7,"#,##0.00"),"-","△")&amp;"】"))</f>
        <v>【0.02】</v>
      </c>
    </row>
    <row r="7" spans="1:148" s="22" customFormat="1" x14ac:dyDescent="0.15">
      <c r="A7" s="14"/>
      <c r="B7" s="23">
        <v>2024</v>
      </c>
      <c r="C7" s="23">
        <v>432083</v>
      </c>
      <c r="D7" s="23">
        <v>46</v>
      </c>
      <c r="E7" s="23">
        <v>17</v>
      </c>
      <c r="F7" s="23">
        <v>5</v>
      </c>
      <c r="G7" s="23">
        <v>0</v>
      </c>
      <c r="H7" s="23" t="s">
        <v>96</v>
      </c>
      <c r="I7" s="23" t="s">
        <v>97</v>
      </c>
      <c r="J7" s="23" t="s">
        <v>98</v>
      </c>
      <c r="K7" s="23" t="s">
        <v>99</v>
      </c>
      <c r="L7" s="23" t="s">
        <v>100</v>
      </c>
      <c r="M7" s="23" t="s">
        <v>101</v>
      </c>
      <c r="N7" s="24" t="s">
        <v>102</v>
      </c>
      <c r="O7" s="24">
        <v>80.22</v>
      </c>
      <c r="P7" s="24">
        <v>24.79</v>
      </c>
      <c r="Q7" s="24">
        <v>88.27</v>
      </c>
      <c r="R7" s="24">
        <v>3255</v>
      </c>
      <c r="S7" s="24">
        <v>48002</v>
      </c>
      <c r="T7" s="24">
        <v>299.69</v>
      </c>
      <c r="U7" s="24">
        <v>160.16999999999999</v>
      </c>
      <c r="V7" s="24">
        <v>11841</v>
      </c>
      <c r="W7" s="24">
        <v>9.58</v>
      </c>
      <c r="X7" s="24">
        <v>1236.01</v>
      </c>
      <c r="Y7" s="24" t="s">
        <v>102</v>
      </c>
      <c r="Z7" s="24" t="s">
        <v>102</v>
      </c>
      <c r="AA7" s="24" t="s">
        <v>102</v>
      </c>
      <c r="AB7" s="24">
        <v>107.59</v>
      </c>
      <c r="AC7" s="24">
        <v>104.51</v>
      </c>
      <c r="AD7" s="24" t="s">
        <v>102</v>
      </c>
      <c r="AE7" s="24" t="s">
        <v>102</v>
      </c>
      <c r="AF7" s="24" t="s">
        <v>102</v>
      </c>
      <c r="AG7" s="24">
        <v>106.35</v>
      </c>
      <c r="AH7" s="24">
        <v>103.04</v>
      </c>
      <c r="AI7" s="24">
        <v>104.3</v>
      </c>
      <c r="AJ7" s="24" t="s">
        <v>102</v>
      </c>
      <c r="AK7" s="24" t="s">
        <v>102</v>
      </c>
      <c r="AL7" s="24" t="s">
        <v>102</v>
      </c>
      <c r="AM7" s="24">
        <v>0</v>
      </c>
      <c r="AN7" s="24">
        <v>0</v>
      </c>
      <c r="AO7" s="24" t="s">
        <v>102</v>
      </c>
      <c r="AP7" s="24" t="s">
        <v>102</v>
      </c>
      <c r="AQ7" s="24" t="s">
        <v>102</v>
      </c>
      <c r="AR7" s="24">
        <v>129.88999999999999</v>
      </c>
      <c r="AS7" s="24">
        <v>100.31</v>
      </c>
      <c r="AT7" s="24">
        <v>102.74</v>
      </c>
      <c r="AU7" s="24" t="s">
        <v>102</v>
      </c>
      <c r="AV7" s="24" t="s">
        <v>102</v>
      </c>
      <c r="AW7" s="24" t="s">
        <v>102</v>
      </c>
      <c r="AX7" s="24">
        <v>34.659999999999997</v>
      </c>
      <c r="AY7" s="24">
        <v>42.98</v>
      </c>
      <c r="AZ7" s="24" t="s">
        <v>102</v>
      </c>
      <c r="BA7" s="24" t="s">
        <v>102</v>
      </c>
      <c r="BB7" s="24" t="s">
        <v>102</v>
      </c>
      <c r="BC7" s="24">
        <v>44.04</v>
      </c>
      <c r="BD7" s="24">
        <v>41.03</v>
      </c>
      <c r="BE7" s="24">
        <v>47.19</v>
      </c>
      <c r="BF7" s="24" t="s">
        <v>102</v>
      </c>
      <c r="BG7" s="24" t="s">
        <v>102</v>
      </c>
      <c r="BH7" s="24" t="s">
        <v>102</v>
      </c>
      <c r="BI7" s="24">
        <v>819.46</v>
      </c>
      <c r="BJ7" s="24">
        <v>723.85</v>
      </c>
      <c r="BK7" s="24" t="s">
        <v>102</v>
      </c>
      <c r="BL7" s="24" t="s">
        <v>102</v>
      </c>
      <c r="BM7" s="24" t="s">
        <v>102</v>
      </c>
      <c r="BN7" s="24">
        <v>839.21</v>
      </c>
      <c r="BO7" s="24">
        <v>796.8</v>
      </c>
      <c r="BP7" s="24">
        <v>798.1</v>
      </c>
      <c r="BQ7" s="24" t="s">
        <v>102</v>
      </c>
      <c r="BR7" s="24" t="s">
        <v>102</v>
      </c>
      <c r="BS7" s="24" t="s">
        <v>102</v>
      </c>
      <c r="BT7" s="24">
        <v>85.05</v>
      </c>
      <c r="BU7" s="24">
        <v>89.38</v>
      </c>
      <c r="BV7" s="24" t="s">
        <v>102</v>
      </c>
      <c r="BW7" s="24" t="s">
        <v>102</v>
      </c>
      <c r="BX7" s="24" t="s">
        <v>102</v>
      </c>
      <c r="BY7" s="24">
        <v>52.05</v>
      </c>
      <c r="BZ7" s="24">
        <v>58.41</v>
      </c>
      <c r="CA7" s="24">
        <v>54.51</v>
      </c>
      <c r="CB7" s="24" t="s">
        <v>102</v>
      </c>
      <c r="CC7" s="24" t="s">
        <v>102</v>
      </c>
      <c r="CD7" s="24" t="s">
        <v>102</v>
      </c>
      <c r="CE7" s="24">
        <v>175.11</v>
      </c>
      <c r="CF7" s="24">
        <v>169.48</v>
      </c>
      <c r="CG7" s="24" t="s">
        <v>102</v>
      </c>
      <c r="CH7" s="24" t="s">
        <v>102</v>
      </c>
      <c r="CI7" s="24" t="s">
        <v>102</v>
      </c>
      <c r="CJ7" s="24">
        <v>301.86</v>
      </c>
      <c r="CK7" s="24">
        <v>267.33999999999997</v>
      </c>
      <c r="CL7" s="24">
        <v>286.33</v>
      </c>
      <c r="CM7" s="24" t="s">
        <v>102</v>
      </c>
      <c r="CN7" s="24" t="s">
        <v>102</v>
      </c>
      <c r="CO7" s="24" t="s">
        <v>102</v>
      </c>
      <c r="CP7" s="24">
        <v>51.61</v>
      </c>
      <c r="CQ7" s="24">
        <v>50.32</v>
      </c>
      <c r="CR7" s="24" t="s">
        <v>102</v>
      </c>
      <c r="CS7" s="24" t="s">
        <v>102</v>
      </c>
      <c r="CT7" s="24" t="s">
        <v>102</v>
      </c>
      <c r="CU7" s="24">
        <v>46.25</v>
      </c>
      <c r="CV7" s="24">
        <v>52.34</v>
      </c>
      <c r="CW7" s="24">
        <v>49.92</v>
      </c>
      <c r="CX7" s="24" t="s">
        <v>102</v>
      </c>
      <c r="CY7" s="24" t="s">
        <v>102</v>
      </c>
      <c r="CZ7" s="24" t="s">
        <v>102</v>
      </c>
      <c r="DA7" s="24">
        <v>85.19</v>
      </c>
      <c r="DB7" s="24">
        <v>85.74</v>
      </c>
      <c r="DC7" s="24" t="s">
        <v>102</v>
      </c>
      <c r="DD7" s="24" t="s">
        <v>102</v>
      </c>
      <c r="DE7" s="24" t="s">
        <v>102</v>
      </c>
      <c r="DF7" s="24">
        <v>83.96</v>
      </c>
      <c r="DG7" s="24">
        <v>90.05</v>
      </c>
      <c r="DH7" s="24">
        <v>87.8</v>
      </c>
      <c r="DI7" s="24" t="s">
        <v>102</v>
      </c>
      <c r="DJ7" s="24" t="s">
        <v>102</v>
      </c>
      <c r="DK7" s="24" t="s">
        <v>102</v>
      </c>
      <c r="DL7" s="24">
        <v>3.54</v>
      </c>
      <c r="DM7" s="24">
        <v>6.95</v>
      </c>
      <c r="DN7" s="24" t="s">
        <v>102</v>
      </c>
      <c r="DO7" s="24" t="s">
        <v>102</v>
      </c>
      <c r="DP7" s="24" t="s">
        <v>102</v>
      </c>
      <c r="DQ7" s="24">
        <v>25.46</v>
      </c>
      <c r="DR7" s="24">
        <v>30.49</v>
      </c>
      <c r="DS7" s="24">
        <v>28.46</v>
      </c>
      <c r="DT7" s="24" t="s">
        <v>102</v>
      </c>
      <c r="DU7" s="24" t="s">
        <v>102</v>
      </c>
      <c r="DV7" s="24" t="s">
        <v>102</v>
      </c>
      <c r="DW7" s="24">
        <v>0</v>
      </c>
      <c r="DX7" s="24">
        <v>0</v>
      </c>
      <c r="DY7" s="24" t="s">
        <v>102</v>
      </c>
      <c r="DZ7" s="24" t="s">
        <v>102</v>
      </c>
      <c r="EA7" s="24" t="s">
        <v>102</v>
      </c>
      <c r="EB7" s="24">
        <v>0.19</v>
      </c>
      <c r="EC7" s="24">
        <v>0.05</v>
      </c>
      <c r="ED7" s="24">
        <v>0.03</v>
      </c>
      <c r="EE7" s="24" t="s">
        <v>102</v>
      </c>
      <c r="EF7" s="24" t="s">
        <v>102</v>
      </c>
      <c r="EG7" s="24" t="s">
        <v>102</v>
      </c>
      <c r="EH7" s="24">
        <v>0</v>
      </c>
      <c r="EI7" s="24">
        <v>0</v>
      </c>
      <c r="EJ7" s="24" t="s">
        <v>102</v>
      </c>
      <c r="EK7" s="24" t="s">
        <v>102</v>
      </c>
      <c r="EL7" s="24" t="s">
        <v>102</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2026-02-10T05:39:44Z</cp:lastPrinted>
  <dcterms:created xsi:type="dcterms:W3CDTF">2025-12-23T06:24:07Z</dcterms:created>
  <dcterms:modified xsi:type="dcterms:W3CDTF">2026-02-10T05:39:49Z</dcterms:modified>
  <cp:category/>
</cp:coreProperties>
</file>