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22CD7AFA-BA04-4E68-8537-122BA3A58B68}" xr6:coauthVersionLast="47" xr6:coauthVersionMax="47" xr10:uidLastSave="{00000000-0000-0000-0000-000000000000}"/>
  <workbookProtection workbookAlgorithmName="SHA-512" workbookHashValue="P+retPV87hZOwTFwD4hWoT27KZijmqq4e/BH9ShHor3Vaj/z1lThRQOgKpIZ8ScUpHsbqCCXlJoIo5MRs54qiw==" workbookSaltValue="VRkZZEQbo1BU5FIM43swv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E85" i="4"/>
  <c r="AT10" i="4"/>
  <c r="I10" i="4"/>
  <c r="AL8" i="4"/>
  <c r="P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<sst xmlns="http://schemas.openxmlformats.org/spreadsheetml/2006/main" count="319" uniqueCount="117">
  <si>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</si>
  <si>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</si>
  <si>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</si>
  <si>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</si>
  <si>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</si>
  <si>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</si>
  <si>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</si>
  <si>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</si>
  <si>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</si>
  <si>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</si>
  <si>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</si>
  <si>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</si>
  <si>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</si>
  <si>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</si>
  <si>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</si>
  <si>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</si>
  <si>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</si>
  <si>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</si>
  <si>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</si>
  <si>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</si>
  <si>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</si>
  <si>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</si>
  <si>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</si>
  <si>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</si>
  <si>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</si>
  <si>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</si>
  <si>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</si>
  <si>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</si>
  <si>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</si>
  <si>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</si>
  <si>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</si>
  <si>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</si>
  <si>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</si>
  <si>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</si>
  <si>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</si>
  <si>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</si>
  <si>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</si>
  <si>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</si>
  <si>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</si>
  <si>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</si>
  <si>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</si>
  <si>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</si>
  <si>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</si>
  <si>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</si>
  <si>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</si>
  <si>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</si>
  <si>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</si>
  <si>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</si>
  <si>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</si>
  <si>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</si>
  <si>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</si>
  <si>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</si>
  <si>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</si>
  <si>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</si>
  <si>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</si>
  <si>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</si>
  <si>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</si>
  <si>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</si>
  <si>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</si>
  <si>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</si>
  <si>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</si>
  <si>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</si>
  <si>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</si>
  <si>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</si>
  <si>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</si>
  <si>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</si>
  <si>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</si>
  <si>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</si>
  <si>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</si>
  <si>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</si>
  <si>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</si>
  <si>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</si>
  <si>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</si>
  <si>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</si>
  <si>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</si>
  <si>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</si>
  <si>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</si>
  <si>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</si>
  <si>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</si>
  <si>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</si>
  <si>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</si>
  <si>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</si>
  <si>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</si>
  <si>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</si>
  <si>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</si>
  <si>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</si>
  <si>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</si>
  <si>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</si>
  <si>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</si>
  <si>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</si>
  <si>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</si>
  <si>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</si>
  <si>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</si>
  <si>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</si>
  <si>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</si>
  <si>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</si>
  <si>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</si>
  <si>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</si>
  <si>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</si>
  <si>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</si>
  <si>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</si>
  <si>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</si>
  <si>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</si>
  <si>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</si>
  <si>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</si>
  <si>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</si>
  <si>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</si>
  <si>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</si>
  <si>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</si>
  <si>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</si>
  <si>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</si>
  <si>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</si>
  <si>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</si>
  <si>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</si>
  <si>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①経常収支比率・⑤経費回収率
　経費回収率に関しては、平均を上回っているものの、事業の運営に必要な費用を収益で賄えていない状況にあることから、今後も歳出の削減と収入の確保に努め、経営改善を図っていきます。
④企業債残高対事業規模比率
　平均値を下回っており、今後も計画的に企業債の減額に努めます。
⑥汚水処理原価
　平均値より低いものの、高い水準にあります。資本費（※過去の整備に要した企業債の償還額）が過大であることが高い数値の要因です。
⑦施設利用率
　平均値より高いものの、今後、人口減少に伴い処理場の処理能力にも余裕が出てくると予想されます。
⑧水洗化率
　近年は平均値を下回っており、あまり伸びていないのが現状です。要因として、接続済人口が減少しているためです。今後も各種媒体を用いて未接続世帯へ接続をお願いしていきます。</t>
    <rPh sb="1" eb="5">
      <t>ケイジョウシュウシ</t>
    </rPh>
    <rPh sb="104" eb="107">
      <t>キギョウサイ</t>
    </rPh>
    <rPh sb="107" eb="109">
      <t>ザンダカ</t>
    </rPh>
    <rPh sb="109" eb="110">
      <t>タイ</t>
    </rPh>
    <rPh sb="110" eb="112">
      <t>ジギョウ</t>
    </rPh>
    <rPh sb="112" eb="114">
      <t>キボ</t>
    </rPh>
    <rPh sb="114" eb="116">
      <t>ヒリツ</t>
    </rPh>
    <rPh sb="122" eb="124">
      <t>シタマワ</t>
    </rPh>
    <rPh sb="286" eb="289">
      <t>ヘイキンチ</t>
    </rPh>
    <rPh sb="290" eb="292">
      <t>シタマワ</t>
    </rPh>
    <rPh sb="313" eb="315">
      <t>ヨウイン</t>
    </rPh>
    <rPh sb="319" eb="321">
      <t>セツゾク</t>
    </rPh>
    <rPh sb="321" eb="322">
      <t>スミ</t>
    </rPh>
    <rPh sb="322" eb="324">
      <t>ジンコウ</t>
    </rPh>
    <rPh sb="325" eb="327">
      <t>ゲンショウ</t>
    </rPh>
    <phoneticPr fontId="4"/>
  </si>
  <si>
    <t>　本市の農業集落排水処理施設事業は、令和6年度に企業会計へ移行しました。
　今回の分析結果としては、全体的に類似団体と同じか、比較的良い数値となっています。
　しかし、事業地域が山間部の農村地域であり、今後は人口減少に伴い収入減となることが予想されます。
 このような中、将来にわたる持続的な事業経営を見据え、令和3年度から令和12年度を計画期間とした経営戦略を策定しました。さらに経営健全化のため、令和5年5月請求分から6.8％の料金改定を行いました。なお、令和7年度には、経営戦略の改定を行います。
　今後とも更なる歳出削減に努めるとともに、企業債残高及びその償還額が過大にならないよう計画的な改築・更新を行い、安定的な事業運営を目指して努力していきます。</t>
    <rPh sb="1" eb="3">
      <t>ホンシ</t>
    </rPh>
    <rPh sb="4" eb="8">
      <t>ノウギョウシュウラク</t>
    </rPh>
    <rPh sb="8" eb="10">
      <t>ハイスイ</t>
    </rPh>
    <rPh sb="10" eb="12">
      <t>ショリ</t>
    </rPh>
    <rPh sb="12" eb="14">
      <t>シセツ</t>
    </rPh>
    <rPh sb="14" eb="16">
      <t>ジギョウ</t>
    </rPh>
    <rPh sb="18" eb="20">
      <t>レイワ</t>
    </rPh>
    <rPh sb="21" eb="23">
      <t>ネンド</t>
    </rPh>
    <rPh sb="24" eb="28">
      <t>キギョウカイケイ</t>
    </rPh>
    <rPh sb="29" eb="31">
      <t>イコウ</t>
    </rPh>
    <rPh sb="38" eb="40">
      <t>コンカイ</t>
    </rPh>
    <rPh sb="41" eb="45">
      <t>ブンセキケッカ</t>
    </rPh>
    <rPh sb="134" eb="135">
      <t>ナカ</t>
    </rPh>
    <rPh sb="155" eb="157">
      <t>レイワ</t>
    </rPh>
    <rPh sb="230" eb="232">
      <t>レイワ</t>
    </rPh>
    <rPh sb="233" eb="235">
      <t>ネンド</t>
    </rPh>
    <phoneticPr fontId="4"/>
  </si>
  <si>
    <t>　管渠につきましては、まだ耐用年数を経過していないため、改築・更新には着手しておりません。
　平成29年度実施の機能診断調査結果に基づき令和元年度に策定した最適整備構想を受け、施設の延命を図りながら適切な維持管理を行っていくことにより、市民生活の安全・安心の確保はもちろんのこと、経済的な効率性も追求し、農業集落排水処理施設事業の継続と安定的な運営を行っていきます。</t>
    <rPh sb="85" eb="86">
      <t>ウ</t>
    </rPh>
    <rPh sb="88" eb="90">
      <t>シセツ</t>
    </rPh>
    <rPh sb="91" eb="93">
      <t>エンメイ</t>
    </rPh>
    <rPh sb="94" eb="95">
      <t>ハカ</t>
    </rPh>
    <rPh sb="99" eb="101">
      <t>テキセツ</t>
    </rPh>
    <rPh sb="102" eb="106">
      <t>イジカンリ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</si>
</sst>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F4-4F94-94B2-23B87AD155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CF4-4F94-94B2-23B87AD155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61.54</c:v>
                </c:pt>
              </c:numCache>
            </c:numRef>
          </c:val>
          <c:extLst>
            <c:ext xmlns:c16="http://schemas.microsoft.com/office/drawing/2014/chart" uri="{C3380CC4-5D6E-409C-BE32-E72D297353CC}">
              <c16:uniqueId val="{00000000-4840-4895-AFC1-458E8A7790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4840-4895-AFC1-458E8A7790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82.04</c:v>
                </c:pt>
              </c:numCache>
            </c:numRef>
          </c:val>
          <c:extLst>
            <c:ext xmlns:c16="http://schemas.microsoft.com/office/drawing/2014/chart" uri="{C3380CC4-5D6E-409C-BE32-E72D297353CC}">
              <c16:uniqueId val="{00000000-444F-48B7-AD05-A6AB916DFA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444F-48B7-AD05-A6AB916DFA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107.28</c:v>
                </c:pt>
              </c:numCache>
            </c:numRef>
          </c:val>
          <c:extLst>
            <c:ext xmlns:c16="http://schemas.microsoft.com/office/drawing/2014/chart" uri="{C3380CC4-5D6E-409C-BE32-E72D297353CC}">
              <c16:uniqueId val="{00000000-F61A-4504-8062-D78925E8EE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F61A-4504-8062-D78925E8EE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4.7699999999999996</c:v>
                </c:pt>
              </c:numCache>
            </c:numRef>
          </c:val>
          <c:extLst>
            <c:ext xmlns:c16="http://schemas.microsoft.com/office/drawing/2014/chart" uri="{C3380CC4-5D6E-409C-BE32-E72D297353CC}">
              <c16:uniqueId val="{00000000-A4E3-4542-8870-5B6F508A4A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4E3-4542-8870-5B6F508A4A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AF8-4042-BF86-60D003168F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AF8-4042-BF86-60D003168F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503-4B4D-ADCB-8BFB499736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F503-4B4D-ADCB-8BFB499736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50.99</c:v>
                </c:pt>
              </c:numCache>
            </c:numRef>
          </c:val>
          <c:extLst>
            <c:ext xmlns:c16="http://schemas.microsoft.com/office/drawing/2014/chart" uri="{C3380CC4-5D6E-409C-BE32-E72D297353CC}">
              <c16:uniqueId val="{00000000-B588-48F1-A8ED-FAF23720E8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B588-48F1-A8ED-FAF23720E8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111.35</c:v>
                </c:pt>
              </c:numCache>
            </c:numRef>
          </c:val>
          <c:extLst>
            <c:ext xmlns:c16="http://schemas.microsoft.com/office/drawing/2014/chart" uri="{C3380CC4-5D6E-409C-BE32-E72D297353CC}">
              <c16:uniqueId val="{00000000-D38F-4A3F-AA74-104A06BAB84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D38F-4A3F-AA74-104A06BAB84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69.3</c:v>
                </c:pt>
              </c:numCache>
            </c:numRef>
          </c:val>
          <c:extLst>
            <c:ext xmlns:c16="http://schemas.microsoft.com/office/drawing/2014/chart" uri="{C3380CC4-5D6E-409C-BE32-E72D297353CC}">
              <c16:uniqueId val="{00000000-035F-47B4-BECF-3ED29CB6FA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035F-47B4-BECF-3ED29CB6FA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227.7</c:v>
                </c:pt>
              </c:numCache>
            </c:numRef>
          </c:val>
          <c:extLst>
            <c:ext xmlns:c16="http://schemas.microsoft.com/office/drawing/2014/chart" uri="{C3380CC4-5D6E-409C-BE32-E72D297353CC}">
              <c16:uniqueId val="{00000000-10C8-482B-BC4A-C7B6125B7A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10C8-482B-BC4A-C7B6125B7A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E58" sqref="BE58"/>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八代市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120023</v>
      </c>
      <c r="AM8" s="41"/>
      <c r="AN8" s="41"/>
      <c r="AO8" s="41"/>
      <c r="AP8" s="41"/>
      <c r="AQ8" s="41"/>
      <c r="AR8" s="41"/>
      <c r="AS8" s="41"/>
      <c r="AT8" s="34">
        <f>データ!T6</f>
        <v>681.3</v>
      </c>
      <c r="AU8" s="34"/>
      <c r="AV8" s="34"/>
      <c r="AW8" s="34"/>
      <c r="AX8" s="34"/>
      <c r="AY8" s="34"/>
      <c r="AZ8" s="34"/>
      <c r="BA8" s="34"/>
      <c r="BB8" s="34">
        <f>データ!U6</f>
        <v>176.17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88.51</v>
      </c>
      <c r="J10" s="34"/>
      <c r="K10" s="34"/>
      <c r="L10" s="34"/>
      <c r="M10" s="34"/>
      <c r="N10" s="34"/>
      <c r="O10" s="34"/>
      <c r="P10" s="34">
        <f>データ!P6</f>
        <v>1.35</v>
      </c>
      <c r="Q10" s="34"/>
      <c r="R10" s="34"/>
      <c r="S10" s="34"/>
      <c r="T10" s="34"/>
      <c r="U10" s="34"/>
      <c r="V10" s="34"/>
      <c r="W10" s="34">
        <f>データ!Q6</f>
        <v>100</v>
      </c>
      <c r="X10" s="34"/>
      <c r="Y10" s="34"/>
      <c r="Z10" s="34"/>
      <c r="AA10" s="34"/>
      <c r="AB10" s="34"/>
      <c r="AC10" s="34"/>
      <c r="AD10" s="41">
        <f>データ!R6</f>
        <v>5210</v>
      </c>
      <c r="AE10" s="41"/>
      <c r="AF10" s="41"/>
      <c r="AG10" s="41"/>
      <c r="AH10" s="41"/>
      <c r="AI10" s="41"/>
      <c r="AJ10" s="41"/>
      <c r="AK10" s="2"/>
      <c r="AL10" s="41">
        <f>データ!V6</f>
        <v>1615</v>
      </c>
      <c r="AM10" s="41"/>
      <c r="AN10" s="41"/>
      <c r="AO10" s="41"/>
      <c r="AP10" s="41"/>
      <c r="AQ10" s="41"/>
      <c r="AR10" s="41"/>
      <c r="AS10" s="41"/>
      <c r="AT10" s="34">
        <f>データ!W6</f>
        <v>6.6</v>
      </c>
      <c r="AU10" s="34"/>
      <c r="AV10" s="34"/>
      <c r="AW10" s="34"/>
      <c r="AX10" s="34"/>
      <c r="AY10" s="34"/>
      <c r="AZ10" s="34"/>
      <c r="BA10" s="34"/>
      <c r="BB10" s="34">
        <f>データ!X6</f>
        <v>244.7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mKEiavt6mjpetRCK7ICoLzgMg9lEMRETQhaY8P+TZOp28xTxwdK+Rm0r5M9oKcKJVbKBcwNfOAaaDMdrMBCUA==" saltValue="pRSD3zYoGLidnQ/9nfe0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432024</v>
      </c>
      <c r="D6" s="19">
        <f t="shared" si="3"/>
        <v>46</v>
      </c>
      <c r="E6" s="19">
        <f t="shared" si="3"/>
        <v>17</v>
      </c>
      <c r="F6" s="19">
        <f t="shared" si="3"/>
        <v>5</v>
      </c>
      <c r="G6" s="19">
        <f t="shared" si="3"/>
        <v>0</v>
      </c>
      <c r="H6" s="19" t="str">
        <f t="shared" si="3"/>
        <v>熊本県　八代市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88.51</v>
      </c>
      <c r="P6" s="20">
        <f t="shared" si="3"/>
        <v>1.35</v>
      </c>
      <c r="Q6" s="20">
        <f t="shared" si="3"/>
        <v>100</v>
      </c>
      <c r="R6" s="20">
        <f t="shared" si="3"/>
        <v>5210</v>
      </c>
      <c r="S6" s="20">
        <f t="shared" si="3"/>
        <v>120023</v>
      </c>
      <c r="T6" s="20">
        <f t="shared" si="3"/>
        <v>681.3</v>
      </c>
      <c r="U6" s="20">
        <f t="shared" si="3"/>
        <v>176.17</v>
      </c>
      <c r="V6" s="20">
        <f t="shared" si="3"/>
        <v>1615</v>
      </c>
      <c r="W6" s="20">
        <f t="shared" si="3"/>
        <v>6.6</v>
      </c>
      <c r="X6" s="20">
        <f t="shared" si="3"/>
        <v>244.7</v>
      </c>
      <c r="Y6" s="21" t="str">
        <f>IF(Y7="",NA(),Y7)</f>
        <v>-</v>
      </c>
      <c r="Z6" s="21" t="str">
        <f t="shared" ref="Z6:AH6" si="4">IF(Z7="",NA(),Z7)</f>
        <v>-</v>
      </c>
      <c r="AA6" s="21" t="str">
        <f t="shared" si="4"/>
        <v>-</v>
      </c>
      <c r="AB6" s="21" t="str">
        <f t="shared" si="4"/>
        <v>-</v>
      </c>
      <c r="AC6" s="21">
        <f t="shared" si="4"/>
        <v>107.28</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50.99</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111.35</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69.3</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227.7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61.54</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82.04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4.7699999999999996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432024</v>
      </c>
      <c r="D7" s="23">
        <v>46</v>
      </c>
      <c r="E7" s="23">
        <v>17</v>
      </c>
      <c r="F7" s="23">
        <v>5</v>
      </c>
      <c r="G7" s="23">
        <v>0</v>
      </c>
      <c r="H7" s="23" t="s">
        <v>96</v>
      </c>
      <c r="I7" s="23" t="s">
        <v>97</v>
      </c>
      <c r="J7" s="23" t="s">
        <v>98</v>
      </c>
      <c r="K7" s="23" t="s">
        <v>99</v>
      </c>
      <c r="L7" s="23" t="s">
        <v>100</v>
      </c>
      <c r="M7" s="23" t="s">
        <v>101</v>
      </c>
      <c r="N7" s="24" t="s">
        <v>102</v>
      </c>
      <c r="O7" s="24">
        <v>88.51</v>
      </c>
      <c r="P7" s="24">
        <v>1.35</v>
      </c>
      <c r="Q7" s="24">
        <v>100</v>
      </c>
      <c r="R7" s="24">
        <v>5210</v>
      </c>
      <c r="S7" s="24">
        <v>120023</v>
      </c>
      <c r="T7" s="24">
        <v>681.3</v>
      </c>
      <c r="U7" s="24">
        <v>176.17</v>
      </c>
      <c r="V7" s="24">
        <v>1615</v>
      </c>
      <c r="W7" s="24">
        <v>6.6</v>
      </c>
      <c r="X7" s="24">
        <v>244.7</v>
      </c>
      <c r="Y7" s="24" t="s">
        <v>102</v>
      </c>
      <c r="Z7" s="24" t="s">
        <v>102</v>
      </c>
      <c r="AA7" s="24" t="s">
        <v>102</v>
      </c>
      <c r="AB7" s="24" t="s">
        <v>102</v>
      </c>
      <c r="AC7" s="24">
        <v>107.28</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50.99</v>
      </c>
      <c r="AZ7" s="24" t="s">
        <v>102</v>
      </c>
      <c r="BA7" s="24" t="s">
        <v>102</v>
      </c>
      <c r="BB7" s="24" t="s">
        <v>102</v>
      </c>
      <c r="BC7" s="24" t="s">
        <v>102</v>
      </c>
      <c r="BD7" s="24">
        <v>58.25</v>
      </c>
      <c r="BE7" s="24">
        <v>47.19</v>
      </c>
      <c r="BF7" s="24" t="s">
        <v>102</v>
      </c>
      <c r="BG7" s="24" t="s">
        <v>102</v>
      </c>
      <c r="BH7" s="24" t="s">
        <v>102</v>
      </c>
      <c r="BI7" s="24" t="s">
        <v>102</v>
      </c>
      <c r="BJ7" s="24">
        <v>111.35</v>
      </c>
      <c r="BK7" s="24" t="s">
        <v>102</v>
      </c>
      <c r="BL7" s="24" t="s">
        <v>102</v>
      </c>
      <c r="BM7" s="24" t="s">
        <v>102</v>
      </c>
      <c r="BN7" s="24" t="s">
        <v>102</v>
      </c>
      <c r="BO7" s="24">
        <v>791.46</v>
      </c>
      <c r="BP7" s="24">
        <v>798.1</v>
      </c>
      <c r="BQ7" s="24" t="s">
        <v>102</v>
      </c>
      <c r="BR7" s="24" t="s">
        <v>102</v>
      </c>
      <c r="BS7" s="24" t="s">
        <v>102</v>
      </c>
      <c r="BT7" s="24" t="s">
        <v>102</v>
      </c>
      <c r="BU7" s="24">
        <v>69.3</v>
      </c>
      <c r="BV7" s="24" t="s">
        <v>102</v>
      </c>
      <c r="BW7" s="24" t="s">
        <v>102</v>
      </c>
      <c r="BX7" s="24" t="s">
        <v>102</v>
      </c>
      <c r="BY7" s="24" t="s">
        <v>102</v>
      </c>
      <c r="BZ7" s="24">
        <v>47.96</v>
      </c>
      <c r="CA7" s="24">
        <v>54.51</v>
      </c>
      <c r="CB7" s="24" t="s">
        <v>102</v>
      </c>
      <c r="CC7" s="24" t="s">
        <v>102</v>
      </c>
      <c r="CD7" s="24" t="s">
        <v>102</v>
      </c>
      <c r="CE7" s="24" t="s">
        <v>102</v>
      </c>
      <c r="CF7" s="24">
        <v>227.7</v>
      </c>
      <c r="CG7" s="24" t="s">
        <v>102</v>
      </c>
      <c r="CH7" s="24" t="s">
        <v>102</v>
      </c>
      <c r="CI7" s="24" t="s">
        <v>102</v>
      </c>
      <c r="CJ7" s="24" t="s">
        <v>102</v>
      </c>
      <c r="CK7" s="24">
        <v>325.85000000000002</v>
      </c>
      <c r="CL7" s="24">
        <v>286.33</v>
      </c>
      <c r="CM7" s="24" t="s">
        <v>102</v>
      </c>
      <c r="CN7" s="24" t="s">
        <v>102</v>
      </c>
      <c r="CO7" s="24" t="s">
        <v>102</v>
      </c>
      <c r="CP7" s="24" t="s">
        <v>102</v>
      </c>
      <c r="CQ7" s="24">
        <v>61.54</v>
      </c>
      <c r="CR7" s="24" t="s">
        <v>102</v>
      </c>
      <c r="CS7" s="24" t="s">
        <v>102</v>
      </c>
      <c r="CT7" s="24" t="s">
        <v>102</v>
      </c>
      <c r="CU7" s="24" t="s">
        <v>102</v>
      </c>
      <c r="CV7" s="24">
        <v>45.32</v>
      </c>
      <c r="CW7" s="24">
        <v>49.92</v>
      </c>
      <c r="CX7" s="24" t="s">
        <v>102</v>
      </c>
      <c r="CY7" s="24" t="s">
        <v>102</v>
      </c>
      <c r="CZ7" s="24" t="s">
        <v>102</v>
      </c>
      <c r="DA7" s="24" t="s">
        <v>102</v>
      </c>
      <c r="DB7" s="24">
        <v>82.04</v>
      </c>
      <c r="DC7" s="24" t="s">
        <v>102</v>
      </c>
      <c r="DD7" s="24" t="s">
        <v>102</v>
      </c>
      <c r="DE7" s="24" t="s">
        <v>102</v>
      </c>
      <c r="DF7" s="24" t="s">
        <v>102</v>
      </c>
      <c r="DG7" s="24">
        <v>83.54</v>
      </c>
      <c r="DH7" s="24">
        <v>87.8</v>
      </c>
      <c r="DI7" s="24" t="s">
        <v>102</v>
      </c>
      <c r="DJ7" s="24" t="s">
        <v>102</v>
      </c>
      <c r="DK7" s="24" t="s">
        <v>102</v>
      </c>
      <c r="DL7" s="24" t="s">
        <v>102</v>
      </c>
      <c r="DM7" s="24">
        <v>4.7699999999999996</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2026-02-05T00:37:47Z</cp:lastPrinted>
  <dcterms:created xsi:type="dcterms:W3CDTF">2025-12-23T06:24:06Z</dcterms:created>
  <dcterms:modified xsi:type="dcterms:W3CDTF">2026-02-05T09:57:11Z</dcterms:modified>
  <cp:category/>
</cp:coreProperties>
</file>