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4819402\Desktop\"/>
    </mc:Choice>
  </mc:AlternateContent>
  <xr:revisionPtr revIDLastSave="0" documentId="13_ncr:1_{9970ED24-9C6C-4DAB-84F2-CF2A4E42C36C}" xr6:coauthVersionLast="47" xr6:coauthVersionMax="47" xr10:uidLastSave="{00000000-0000-0000-0000-000000000000}"/>
  <workbookProtection workbookAlgorithmName="SHA-512" workbookHashValue="b4rOTbyDqshlgmNShZFQgHmBQAaOGyPUkSzi87/qD1+osi5pfpHYodu69trPD3B87rUsCSTvSFOHgs+6FHl13Q==" workbookSaltValue="aAZgw+oyXu79lRcqkkOFK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AD10" i="4" s="1"/>
  <c r="Q6" i="5"/>
  <c r="W10" i="4" s="1"/>
  <c r="P6" i="5"/>
  <c r="P10" i="4" s="1"/>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BB10" i="4"/>
  <c r="AT10" i="4"/>
  <c r="AT8" i="4"/>
  <c r="W8" i="4"/>
  <c r="P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<sst xmlns="http://schemas.openxmlformats.org/spreadsheetml/2006/main" count="236" uniqueCount="116">
  <si>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</si>
  <si>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</si>
  <si>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</si>
  <si>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</si>
  <si>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</si>
  <si>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</si>
  <si>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</si>
  <si>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</si>
  <si>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</si>
  <si>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</si>
  <si>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</si>
  <si>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</si>
  <si>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</si>
  <si>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</si>
  <si>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</si>
  <si>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</si>
  <si>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</si>
  <si>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</si>
  <si>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</si>
  <si>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</si>
  <si>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</si>
  <si>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</si>
  <si>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</si>
  <si>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</si>
  <si>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</si>
  <si>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</si>
  <si>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</si>
  <si>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</si>
  <si>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</si>
  <si>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</si>
  <si>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</si>
  <si>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</si>
  <si>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</si>
  <si>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</si>
  <si>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</si>
  <si>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</si>
  <si>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</si>
  <si>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</si>
  <si>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</si>
  <si>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</si>
  <si>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</si>
  <si>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</si>
  <si>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</si>
  <si>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</si>
  <si>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</si>
  <si>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</si>
  <si>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</si>
  <si>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</si>
  <si>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</si>
  <si>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</si>
  <si>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</si>
  <si>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</si>
  <si>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</si>
  <si>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</si>
  <si>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</si>
  <si>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</si>
  <si>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</si>
  <si>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</si>
  <si>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</si>
  <si>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</si>
  <si>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</si>
  <si>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</si>
  <si>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</si>
  <si>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</si>
  <si>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</si>
  <si>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</si>
  <si>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</si>
  <si>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</si>
  <si>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</si>
  <si>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</si>
  <si>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</si>
  <si>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</si>
  <si>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</si>
  <si>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</si>
  <si>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</si>
  <si>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</si>
  <si>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</si>
  <si>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</si>
  <si>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</si>
  <si>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</si>
  <si>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</si>
  <si>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</si>
  <si>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</si>
  <si>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</si>
  <si>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</si>
  <si>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</si>
  <si>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</si>
  <si>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</si>
  <si>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</si>
  <si>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</si>
  <si>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</si>
  <si>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</si>
  <si>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</si>
  <si>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</si>
  <si>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</si>
  <si>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</si>
  <si>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あさぎり町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</si>
  <si>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</si>
  <si>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</si>
  <si>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</si>
  <si>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</si>
  <si>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</si>
  <si>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</si>
  <si>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</si>
  <si>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</si>
  <si>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</si>
  <si>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</si>
  <si>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</si>
  <si>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</si>
  <si>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</si>
  <si>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</si>
  <si>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</si>
  <si>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</si>
  <si>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経常収支比率については１００％を超えており、類似団体と比較しても良好な経営状況と考えられます。
しかし、経常収益における一般会計からの繰入金の比率が高いことと、経常経費における流域下水道維持管理負担金や企業債償還額の比率が高いことを考慮すると、今後の経営状況は厳しくなるものと考えています。
令和７年度において、健全な経営を確保することを目的とした経営戦略の見直し業務に着手しており、財政計画の見直しを適正な料金価格検討を含めたところで行いたいと考えております。</t>
    <rPh sb="1" eb="3">
      <t>ケイジョウ</t>
    </rPh>
    <rPh sb="3" eb="5">
      <t>シュウシ</t>
    </rPh>
    <rPh sb="5" eb="7">
      <t>ヒリツ</t>
    </rPh>
    <rPh sb="17" eb="18">
      <t>コ</t>
    </rPh>
    <rPh sb="23" eb="25">
      <t>ルイジ</t>
    </rPh>
    <rPh sb="25" eb="27">
      <t>ダンタイ</t>
    </rPh>
    <rPh sb="28" eb="30">
      <t>ヒカク</t>
    </rPh>
    <rPh sb="33" eb="35">
      <t>リョウコウ</t>
    </rPh>
    <rPh sb="36" eb="38">
      <t>ケイエイ</t>
    </rPh>
    <rPh sb="38" eb="40">
      <t>ジョウキョウ</t>
    </rPh>
    <rPh sb="41" eb="42">
      <t>カンガ</t>
    </rPh>
    <rPh sb="53" eb="55">
      <t>ケイジョウ</t>
    </rPh>
    <rPh sb="55" eb="57">
      <t>シュウエキ</t>
    </rPh>
    <rPh sb="61" eb="63">
      <t>イッパン</t>
    </rPh>
    <rPh sb="63" eb="65">
      <t>カイケイ</t>
    </rPh>
    <rPh sb="68" eb="70">
      <t>クリイレ</t>
    </rPh>
    <rPh sb="70" eb="71">
      <t>キン</t>
    </rPh>
    <rPh sb="72" eb="74">
      <t>ヒリツ</t>
    </rPh>
    <rPh sb="75" eb="76">
      <t>タカ</t>
    </rPh>
    <rPh sb="81" eb="83">
      <t>ケイジョウ</t>
    </rPh>
    <rPh sb="83" eb="85">
      <t>ケイヒ</t>
    </rPh>
    <rPh sb="89" eb="91">
      <t>リュウイキ</t>
    </rPh>
    <rPh sb="91" eb="94">
      <t>ゲスイドウ</t>
    </rPh>
    <rPh sb="94" eb="96">
      <t>イジ</t>
    </rPh>
    <rPh sb="96" eb="98">
      <t>カンリ</t>
    </rPh>
    <rPh sb="98" eb="101">
      <t>フタンキン</t>
    </rPh>
    <rPh sb="102" eb="104">
      <t>キギョウ</t>
    </rPh>
    <rPh sb="104" eb="105">
      <t>サイ</t>
    </rPh>
    <rPh sb="105" eb="107">
      <t>ショウカン</t>
    </rPh>
    <rPh sb="107" eb="108">
      <t>ガク</t>
    </rPh>
    <rPh sb="109" eb="111">
      <t>ヒリツ</t>
    </rPh>
    <rPh sb="112" eb="113">
      <t>タカ</t>
    </rPh>
    <rPh sb="117" eb="119">
      <t>コウリョ</t>
    </rPh>
    <rPh sb="123" eb="125">
      <t>コンゴ</t>
    </rPh>
    <rPh sb="126" eb="128">
      <t>ケイエイ</t>
    </rPh>
    <rPh sb="128" eb="130">
      <t>ジョウキョウ</t>
    </rPh>
    <rPh sb="131" eb="132">
      <t>キビ</t>
    </rPh>
    <rPh sb="139" eb="140">
      <t>カンガ</t>
    </rPh>
    <rPh sb="147" eb="149">
      <t>レイワ</t>
    </rPh>
    <rPh sb="150" eb="152">
      <t>ネンド</t>
    </rPh>
    <rPh sb="170" eb="172">
      <t>モクテキ</t>
    </rPh>
    <rPh sb="175" eb="177">
      <t>ケイエイ</t>
    </rPh>
    <rPh sb="177" eb="179">
      <t>センリャク</t>
    </rPh>
    <rPh sb="180" eb="182">
      <t>ミナオ</t>
    </rPh>
    <rPh sb="183" eb="185">
      <t>ギョウム</t>
    </rPh>
    <rPh sb="186" eb="188">
      <t>チャクシュ</t>
    </rPh>
    <rPh sb="198" eb="200">
      <t>ミナオ</t>
    </rPh>
    <rPh sb="202" eb="204">
      <t>テキセイ</t>
    </rPh>
    <rPh sb="205" eb="207">
      <t>リョウキン</t>
    </rPh>
    <rPh sb="207" eb="209">
      <t>カカク</t>
    </rPh>
    <rPh sb="209" eb="211">
      <t>ケントウ</t>
    </rPh>
    <rPh sb="212" eb="213">
      <t>フク</t>
    </rPh>
    <rPh sb="219" eb="220">
      <t>オコナ</t>
    </rPh>
    <rPh sb="224" eb="225">
      <t>カンガ</t>
    </rPh>
    <phoneticPr fontId="4"/>
  </si>
  <si>
    <t>　本町の下水道施設整備は平成27年度に完了しており平成１１年の流域下水道の供用開始から27年が経過しております。
　管渠については法定耐用年数の期間に余裕があるため更新の予定はありません。機械設備のマンホールポンプにおいては耐用年数を迎えてきており、順次計画をたて改築を行っておりますが、耐用年数内でも定期点検において不具合が生じた設備については緊急的に改築を行うなど、今後も維持管理を徹底する必要があります。</t>
    <rPh sb="1" eb="3">
      <t>ホンチョウ</t>
    </rPh>
    <rPh sb="4" eb="7">
      <t>ゲスイドウ</t>
    </rPh>
    <rPh sb="7" eb="9">
      <t>シセツ</t>
    </rPh>
    <rPh sb="9" eb="11">
      <t>セイビ</t>
    </rPh>
    <rPh sb="12" eb="14">
      <t>ヘイセイ</t>
    </rPh>
    <rPh sb="16" eb="18">
      <t>ネンド</t>
    </rPh>
    <rPh sb="19" eb="21">
      <t>カンリョウ</t>
    </rPh>
    <rPh sb="25" eb="27">
      <t>ヘイセイ</t>
    </rPh>
    <rPh sb="29" eb="30">
      <t>ネン</t>
    </rPh>
    <rPh sb="37" eb="39">
      <t>キョウヨウ</t>
    </rPh>
    <rPh sb="39" eb="41">
      <t>カイシ</t>
    </rPh>
    <rPh sb="45" eb="46">
      <t>ネン</t>
    </rPh>
    <rPh sb="47" eb="49">
      <t>ケイカ</t>
    </rPh>
    <rPh sb="58" eb="60">
      <t>カンキョ</t>
    </rPh>
    <rPh sb="65" eb="67">
      <t>ホウテイ</t>
    </rPh>
    <rPh sb="67" eb="69">
      <t>タイヨウ</t>
    </rPh>
    <rPh sb="69" eb="71">
      <t>ネンスウ</t>
    </rPh>
    <rPh sb="72" eb="74">
      <t>キカン</t>
    </rPh>
    <rPh sb="75" eb="77">
      <t>ヨユウ</t>
    </rPh>
    <rPh sb="82" eb="84">
      <t>コウシン</t>
    </rPh>
    <rPh sb="85" eb="87">
      <t>ヨテイ</t>
    </rPh>
    <rPh sb="94" eb="96">
      <t>キカイ</t>
    </rPh>
    <rPh sb="96" eb="98">
      <t>セツビ</t>
    </rPh>
    <rPh sb="112" eb="114">
      <t>タイヨウ</t>
    </rPh>
    <rPh sb="114" eb="116">
      <t>ネンスウ</t>
    </rPh>
    <rPh sb="117" eb="118">
      <t>ムカ</t>
    </rPh>
    <rPh sb="125" eb="127">
      <t>ジュンジ</t>
    </rPh>
    <rPh sb="127" eb="129">
      <t>ケイカク</t>
    </rPh>
    <rPh sb="132" eb="134">
      <t>カイチク</t>
    </rPh>
    <rPh sb="135" eb="136">
      <t>オコナ</t>
    </rPh>
    <rPh sb="144" eb="146">
      <t>タイヨウ</t>
    </rPh>
    <rPh sb="146" eb="148">
      <t>ネンスウ</t>
    </rPh>
    <rPh sb="148" eb="149">
      <t>ナイ</t>
    </rPh>
    <rPh sb="151" eb="153">
      <t>テイキ</t>
    </rPh>
    <rPh sb="153" eb="155">
      <t>テンケン</t>
    </rPh>
    <rPh sb="159" eb="162">
      <t>フグアイ</t>
    </rPh>
    <rPh sb="163" eb="164">
      <t>ショウ</t>
    </rPh>
    <rPh sb="166" eb="168">
      <t>セツビ</t>
    </rPh>
    <rPh sb="173" eb="176">
      <t>キンキュウテキ</t>
    </rPh>
    <rPh sb="177" eb="179">
      <t>カイチク</t>
    </rPh>
    <rPh sb="180" eb="181">
      <t>オコナ</t>
    </rPh>
    <rPh sb="185" eb="187">
      <t>コンゴ</t>
    </rPh>
    <rPh sb="188" eb="190">
      <t>イジ</t>
    </rPh>
    <rPh sb="190" eb="192">
      <t>カンリ</t>
    </rPh>
    <rPh sb="193" eb="195">
      <t>テッテイ</t>
    </rPh>
    <rPh sb="197" eb="199">
      <t>ヒツヨウ</t>
    </rPh>
    <phoneticPr fontId="4"/>
  </si>
  <si>
    <t>　今後は機械設備更新を計画的に進めていくこととしております。経営戦略の見直しにより、機械設備更新等の財源確保に向けた見直しを行うことで経営の健全化に努めることとしています。</t>
    <rPh sb="1" eb="3">
      <t>コンゴ</t>
    </rPh>
    <rPh sb="4" eb="6">
      <t>キカイ</t>
    </rPh>
    <rPh sb="6" eb="8">
      <t>セツビ</t>
    </rPh>
    <rPh sb="8" eb="10">
      <t>コウシン</t>
    </rPh>
    <rPh sb="11" eb="14">
      <t>ケイカクテキ</t>
    </rPh>
    <rPh sb="15" eb="16">
      <t>スス</t>
    </rPh>
    <rPh sb="30" eb="34">
      <t>ケイエイセンリャク</t>
    </rPh>
    <rPh sb="35" eb="37">
      <t>ミナオ</t>
    </rPh>
    <rPh sb="42" eb="48">
      <t>キカイセツビコウシン</t>
    </rPh>
    <rPh sb="48" eb="49">
      <t>ナド</t>
    </rPh>
    <rPh sb="50" eb="52">
      <t>ザイゲン</t>
    </rPh>
    <rPh sb="52" eb="54">
      <t>カクホ</t>
    </rPh>
    <rPh sb="55" eb="56">
      <t>ム</t>
    </rPh>
    <rPh sb="58" eb="60">
      <t>ミナオ</t>
    </rPh>
    <rPh sb="62" eb="63">
      <t>オコナ</t>
    </rPh>
    <rPh sb="67" eb="69">
      <t>ケイエイ</t>
    </rPh>
    <rPh sb="70" eb="73">
      <t>ケンゼンカ</t>
    </rPh>
    <rPh sb="74" eb="75">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</si>
</sst>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600-4C0B-B05D-CFDFD2105DC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4600-4C0B-B05D-CFDFD2105DC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067-4CEB-84DB-CF24007FC4D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1067-4CEB-84DB-CF24007FC4D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85.1</c:v>
                </c:pt>
                <c:pt idx="1">
                  <c:v>85.66</c:v>
                </c:pt>
                <c:pt idx="2">
                  <c:v>86.48</c:v>
                </c:pt>
                <c:pt idx="3">
                  <c:v>86.79</c:v>
                </c:pt>
                <c:pt idx="4">
                  <c:v>87.49</c:v>
                </c:pt>
              </c:numCache>
            </c:numRef>
          </c:val>
          <c:extLst>
            <c:ext xmlns:c16="http://schemas.microsoft.com/office/drawing/2014/chart" uri="{C3380CC4-5D6E-409C-BE32-E72D297353CC}">
              <c16:uniqueId val="{00000000-6B3E-4F74-BF56-F3D0E043CFC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6B3E-4F74-BF56-F3D0E043CFC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114.05</c:v>
                </c:pt>
                <c:pt idx="1">
                  <c:v>109.37</c:v>
                </c:pt>
                <c:pt idx="2">
                  <c:v>107.23</c:v>
                </c:pt>
                <c:pt idx="3">
                  <c:v>114.9</c:v>
                </c:pt>
                <c:pt idx="4">
                  <c:v>116.21</c:v>
                </c:pt>
              </c:numCache>
            </c:numRef>
          </c:val>
          <c:extLst>
            <c:ext xmlns:c16="http://schemas.microsoft.com/office/drawing/2014/chart" uri="{C3380CC4-5D6E-409C-BE32-E72D297353CC}">
              <c16:uniqueId val="{00000000-13F4-450A-8456-C6547C4C591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13F4-450A-8456-C6547C4C591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2.92</c:v>
                </c:pt>
                <c:pt idx="1">
                  <c:v>5.85</c:v>
                </c:pt>
                <c:pt idx="2">
                  <c:v>8.69</c:v>
                </c:pt>
                <c:pt idx="3">
                  <c:v>11.5</c:v>
                </c:pt>
                <c:pt idx="4">
                  <c:v>14.31</c:v>
                </c:pt>
              </c:numCache>
            </c:numRef>
          </c:val>
          <c:extLst>
            <c:ext xmlns:c16="http://schemas.microsoft.com/office/drawing/2014/chart" uri="{C3380CC4-5D6E-409C-BE32-E72D297353CC}">
              <c16:uniqueId val="{00000000-6437-4964-9AE0-BEA3FE2D8DB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6437-4964-9AE0-BEA3FE2D8DB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92C-4D45-86F1-DEEFA776EEC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792C-4D45-86F1-DEEFA776EEC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C7F-4BCF-98FD-F99B555166E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2C7F-4BCF-98FD-F99B555166E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25.15</c:v>
                </c:pt>
                <c:pt idx="1">
                  <c:v>26.07</c:v>
                </c:pt>
                <c:pt idx="2">
                  <c:v>18.82</c:v>
                </c:pt>
                <c:pt idx="3">
                  <c:v>21.8</c:v>
                </c:pt>
                <c:pt idx="4">
                  <c:v>32.31</c:v>
                </c:pt>
              </c:numCache>
            </c:numRef>
          </c:val>
          <c:extLst>
            <c:ext xmlns:c16="http://schemas.microsoft.com/office/drawing/2014/chart" uri="{C3380CC4-5D6E-409C-BE32-E72D297353CC}">
              <c16:uniqueId val="{00000000-8456-4971-9C53-043CCF69CFE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8456-4971-9C53-043CCF69CFE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132.69</c:v>
                </c:pt>
                <c:pt idx="1">
                  <c:v>124.71</c:v>
                </c:pt>
                <c:pt idx="2">
                  <c:v>120.44</c:v>
                </c:pt>
                <c:pt idx="3">
                  <c:v>97.61</c:v>
                </c:pt>
                <c:pt idx="4" formatCode="#,##0.00;&quot;△&quot;#,##0.00">
                  <c:v>0</c:v>
                </c:pt>
              </c:numCache>
            </c:numRef>
          </c:val>
          <c:extLst>
            <c:ext xmlns:c16="http://schemas.microsoft.com/office/drawing/2014/chart" uri="{C3380CC4-5D6E-409C-BE32-E72D297353CC}">
              <c16:uniqueId val="{00000000-A5EA-4F0F-AD8A-16FC5060C50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A5EA-4F0F-AD8A-16FC5060C50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89.34</c:v>
                </c:pt>
                <c:pt idx="1">
                  <c:v>85.13</c:v>
                </c:pt>
                <c:pt idx="2">
                  <c:v>77.91</c:v>
                </c:pt>
                <c:pt idx="3">
                  <c:v>76.91</c:v>
                </c:pt>
                <c:pt idx="4">
                  <c:v>79.05</c:v>
                </c:pt>
              </c:numCache>
            </c:numRef>
          </c:val>
          <c:extLst>
            <c:ext xmlns:c16="http://schemas.microsoft.com/office/drawing/2014/chart" uri="{C3380CC4-5D6E-409C-BE32-E72D297353CC}">
              <c16:uniqueId val="{00000000-77DC-4082-AD66-B3F84553BCC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77DC-4082-AD66-B3F84553BCC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167.66</c:v>
                </c:pt>
                <c:pt idx="1">
                  <c:v>177.23</c:v>
                </c:pt>
                <c:pt idx="2">
                  <c:v>192.51</c:v>
                </c:pt>
                <c:pt idx="3">
                  <c:v>195.96</c:v>
                </c:pt>
                <c:pt idx="4">
                  <c:v>192.83</c:v>
                </c:pt>
              </c:numCache>
            </c:numRef>
          </c:val>
          <c:extLst>
            <c:ext xmlns:c16="http://schemas.microsoft.com/office/drawing/2014/chart" uri="{C3380CC4-5D6E-409C-BE32-E72D297353CC}">
              <c16:uniqueId val="{00000000-74F1-4F62-A4F1-A794C50A641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74F1-4F62-A4F1-A794C50A641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115" zoomScaleNormal="115" workbookViewId="0">
      <selection activeCell="AP70" sqref="AP7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熊本県　あさぎり町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5">
        <f>データ!S6</f>
        <v>14058</v>
      </c>
      <c r="AM8" s="45"/>
      <c r="AN8" s="45"/>
      <c r="AO8" s="45"/>
      <c r="AP8" s="45"/>
      <c r="AQ8" s="45"/>
      <c r="AR8" s="45"/>
      <c r="AS8" s="45"/>
      <c r="AT8" s="44">
        <f>データ!T6</f>
        <v>159.56</v>
      </c>
      <c r="AU8" s="44"/>
      <c r="AV8" s="44"/>
      <c r="AW8" s="44"/>
      <c r="AX8" s="44"/>
      <c r="AY8" s="44"/>
      <c r="AZ8" s="44"/>
      <c r="BA8" s="44"/>
      <c r="BB8" s="44">
        <f>データ!U6</f>
        <v>88.1</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66.349999999999994</v>
      </c>
      <c r="J10" s="44"/>
      <c r="K10" s="44"/>
      <c r="L10" s="44"/>
      <c r="M10" s="44"/>
      <c r="N10" s="44"/>
      <c r="O10" s="44"/>
      <c r="P10" s="44">
        <f>データ!P6</f>
        <v>82.6</v>
      </c>
      <c r="Q10" s="44"/>
      <c r="R10" s="44"/>
      <c r="S10" s="44"/>
      <c r="T10" s="44"/>
      <c r="U10" s="44"/>
      <c r="V10" s="44"/>
      <c r="W10" s="44">
        <f>データ!Q6</f>
        <v>100</v>
      </c>
      <c r="X10" s="44"/>
      <c r="Y10" s="44"/>
      <c r="Z10" s="44"/>
      <c r="AA10" s="44"/>
      <c r="AB10" s="44"/>
      <c r="AC10" s="44"/>
      <c r="AD10" s="45">
        <f>データ!R6</f>
        <v>3300</v>
      </c>
      <c r="AE10" s="45"/>
      <c r="AF10" s="45"/>
      <c r="AG10" s="45"/>
      <c r="AH10" s="45"/>
      <c r="AI10" s="45"/>
      <c r="AJ10" s="45"/>
      <c r="AK10" s="2"/>
      <c r="AL10" s="45">
        <f>データ!V6</f>
        <v>11471</v>
      </c>
      <c r="AM10" s="45"/>
      <c r="AN10" s="45"/>
      <c r="AO10" s="45"/>
      <c r="AP10" s="45"/>
      <c r="AQ10" s="45"/>
      <c r="AR10" s="45"/>
      <c r="AS10" s="45"/>
      <c r="AT10" s="44">
        <f>データ!W6</f>
        <v>6.68</v>
      </c>
      <c r="AU10" s="44"/>
      <c r="AV10" s="44"/>
      <c r="AW10" s="44"/>
      <c r="AX10" s="44"/>
      <c r="AY10" s="44"/>
      <c r="AZ10" s="44"/>
      <c r="BA10" s="44"/>
      <c r="BB10" s="44">
        <f>データ!X6</f>
        <v>1717.22</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u55W4vOPIzyI8xddE/4FdsZknPtbXHassKAZJW2yW7flzwERBD3KVsWBsEhQakxzRdW7GkJe0HhWfoP0vofeuQ==" saltValue="vW9BxB9M2NYR1v8jL4Yit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435147</v>
      </c>
      <c r="D6" s="19">
        <f t="shared" si="3"/>
        <v>46</v>
      </c>
      <c r="E6" s="19">
        <f t="shared" si="3"/>
        <v>17</v>
      </c>
      <c r="F6" s="19">
        <f t="shared" si="3"/>
        <v>4</v>
      </c>
      <c r="G6" s="19">
        <f t="shared" si="3"/>
        <v>0</v>
      </c>
      <c r="H6" s="19" t="str">
        <f t="shared" si="3"/>
        <v>熊本県　あさぎり町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66.349999999999994</v>
      </c>
      <c r="P6" s="20">
        <f t="shared" si="3"/>
        <v>82.6</v>
      </c>
      <c r="Q6" s="20">
        <f t="shared" si="3"/>
        <v>100</v>
      </c>
      <c r="R6" s="20">
        <f t="shared" si="3"/>
        <v>3300</v>
      </c>
      <c r="S6" s="20">
        <f t="shared" si="3"/>
        <v>14058</v>
      </c>
      <c r="T6" s="20">
        <f t="shared" si="3"/>
        <v>159.56</v>
      </c>
      <c r="U6" s="20">
        <f t="shared" si="3"/>
        <v>88.1</v>
      </c>
      <c r="V6" s="20">
        <f t="shared" si="3"/>
        <v>11471</v>
      </c>
      <c r="W6" s="20">
        <f t="shared" si="3"/>
        <v>6.68</v>
      </c>
      <c r="X6" s="20">
        <f t="shared" si="3"/>
        <v>1717.22</v>
      </c>
      <c r="Y6" s="21">
        <f>IF(Y7="",NA(),Y7)</f>
        <v>114.05</v>
      </c>
      <c r="Z6" s="21">
        <f t="shared" ref="Z6:AH6" si="4">IF(Z7="",NA(),Z7)</f>
        <v>109.37</v>
      </c>
      <c r="AA6" s="21">
        <f t="shared" si="4"/>
        <v>107.23</v>
      </c>
      <c r="AB6" s="21">
        <f t="shared" si="4"/>
        <v>114.9</v>
      </c>
      <c r="AC6" s="21">
        <f t="shared" si="4"/>
        <v>116.21</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25.15</v>
      </c>
      <c r="AV6" s="21">
        <f t="shared" ref="AV6:BD6" si="6">IF(AV7="",NA(),AV7)</f>
        <v>26.07</v>
      </c>
      <c r="AW6" s="21">
        <f t="shared" si="6"/>
        <v>18.82</v>
      </c>
      <c r="AX6" s="21">
        <f t="shared" si="6"/>
        <v>21.8</v>
      </c>
      <c r="AY6" s="21">
        <f t="shared" si="6"/>
        <v>32.31</v>
      </c>
      <c r="AZ6" s="21">
        <f t="shared" si="6"/>
        <v>44.24</v>
      </c>
      <c r="BA6" s="21">
        <f t="shared" si="6"/>
        <v>43.07</v>
      </c>
      <c r="BB6" s="21">
        <f t="shared" si="6"/>
        <v>45.42</v>
      </c>
      <c r="BC6" s="21">
        <f t="shared" si="6"/>
        <v>50.63</v>
      </c>
      <c r="BD6" s="21">
        <f t="shared" si="6"/>
        <v>53.28</v>
      </c>
      <c r="BE6" s="20" t="str">
        <f>IF(BE7="","",IF(BE7="-","【-】","【"&amp;SUBSTITUTE(TEXT(BE7,"#,##0.00"),"-","△")&amp;"】"))</f>
        <v>【50.90】</v>
      </c>
      <c r="BF6" s="21">
        <f>IF(BF7="",NA(),BF7)</f>
        <v>132.69</v>
      </c>
      <c r="BG6" s="21">
        <f t="shared" ref="BG6:BO6" si="7">IF(BG7="",NA(),BG7)</f>
        <v>124.71</v>
      </c>
      <c r="BH6" s="21">
        <f t="shared" si="7"/>
        <v>120.44</v>
      </c>
      <c r="BI6" s="21">
        <f t="shared" si="7"/>
        <v>97.61</v>
      </c>
      <c r="BJ6" s="20">
        <f t="shared" si="7"/>
        <v>0</v>
      </c>
      <c r="BK6" s="21">
        <f t="shared" si="7"/>
        <v>1258.43</v>
      </c>
      <c r="BL6" s="21">
        <f t="shared" si="7"/>
        <v>1163.75</v>
      </c>
      <c r="BM6" s="21">
        <f t="shared" si="7"/>
        <v>1195.47</v>
      </c>
      <c r="BN6" s="21">
        <f t="shared" si="7"/>
        <v>1168.69</v>
      </c>
      <c r="BO6" s="21">
        <f t="shared" si="7"/>
        <v>1142.44</v>
      </c>
      <c r="BP6" s="20" t="str">
        <f>IF(BP7="","",IF(BP7="-","【-】","【"&amp;SUBSTITUTE(TEXT(BP7,"#,##0.00"),"-","△")&amp;"】"))</f>
        <v>【1,099.15】</v>
      </c>
      <c r="BQ6" s="21">
        <f>IF(BQ7="",NA(),BQ7)</f>
        <v>89.34</v>
      </c>
      <c r="BR6" s="21">
        <f t="shared" ref="BR6:BZ6" si="8">IF(BR7="",NA(),BR7)</f>
        <v>85.13</v>
      </c>
      <c r="BS6" s="21">
        <f t="shared" si="8"/>
        <v>77.91</v>
      </c>
      <c r="BT6" s="21">
        <f t="shared" si="8"/>
        <v>76.91</v>
      </c>
      <c r="BU6" s="21">
        <f t="shared" si="8"/>
        <v>79.05</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167.66</v>
      </c>
      <c r="CC6" s="21">
        <f t="shared" ref="CC6:CK6" si="9">IF(CC7="",NA(),CC7)</f>
        <v>177.23</v>
      </c>
      <c r="CD6" s="21">
        <f t="shared" si="9"/>
        <v>192.51</v>
      </c>
      <c r="CE6" s="21">
        <f t="shared" si="9"/>
        <v>195.96</v>
      </c>
      <c r="CF6" s="21">
        <f t="shared" si="9"/>
        <v>192.83</v>
      </c>
      <c r="CG6" s="21">
        <f t="shared" si="9"/>
        <v>224.88</v>
      </c>
      <c r="CH6" s="21">
        <f t="shared" si="9"/>
        <v>228.64</v>
      </c>
      <c r="CI6" s="21">
        <f t="shared" si="9"/>
        <v>239.46</v>
      </c>
      <c r="CJ6" s="21">
        <f t="shared" si="9"/>
        <v>233.15</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42.09</v>
      </c>
      <c r="CV6" s="21">
        <f t="shared" si="10"/>
        <v>42.15</v>
      </c>
      <c r="CW6" s="20" t="str">
        <f>IF(CW7="","",IF(CW7="-","【-】","【"&amp;SUBSTITUTE(TEXT(CW7,"#,##0.00"),"-","△")&amp;"】"))</f>
        <v>【43.17】</v>
      </c>
      <c r="CX6" s="21">
        <f>IF(CX7="",NA(),CX7)</f>
        <v>85.1</v>
      </c>
      <c r="CY6" s="21">
        <f t="shared" ref="CY6:DG6" si="11">IF(CY7="",NA(),CY7)</f>
        <v>85.66</v>
      </c>
      <c r="CZ6" s="21">
        <f t="shared" si="11"/>
        <v>86.48</v>
      </c>
      <c r="DA6" s="21">
        <f t="shared" si="11"/>
        <v>86.79</v>
      </c>
      <c r="DB6" s="21">
        <f t="shared" si="11"/>
        <v>87.49</v>
      </c>
      <c r="DC6" s="21">
        <f t="shared" si="11"/>
        <v>84.19</v>
      </c>
      <c r="DD6" s="21">
        <f t="shared" si="11"/>
        <v>84.34</v>
      </c>
      <c r="DE6" s="21">
        <f t="shared" si="11"/>
        <v>84.34</v>
      </c>
      <c r="DF6" s="21">
        <f t="shared" si="11"/>
        <v>84.73</v>
      </c>
      <c r="DG6" s="21">
        <f t="shared" si="11"/>
        <v>84.21</v>
      </c>
      <c r="DH6" s="20" t="str">
        <f>IF(DH7="","",IF(DH7="-","【-】","【"&amp;SUBSTITUTE(TEXT(DH7,"#,##0.00"),"-","△")&amp;"】"))</f>
        <v>【86.31】</v>
      </c>
      <c r="DI6" s="21">
        <f>IF(DI7="",NA(),DI7)</f>
        <v>2.92</v>
      </c>
      <c r="DJ6" s="21">
        <f t="shared" ref="DJ6:DR6" si="12">IF(DJ7="",NA(),DJ7)</f>
        <v>5.85</v>
      </c>
      <c r="DK6" s="21">
        <f t="shared" si="12"/>
        <v>8.69</v>
      </c>
      <c r="DL6" s="21">
        <f t="shared" si="12"/>
        <v>11.5</v>
      </c>
      <c r="DM6" s="21">
        <f t="shared" si="12"/>
        <v>14.31</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435147</v>
      </c>
      <c r="D7" s="23">
        <v>46</v>
      </c>
      <c r="E7" s="23">
        <v>17</v>
      </c>
      <c r="F7" s="23">
        <v>4</v>
      </c>
      <c r="G7" s="23">
        <v>0</v>
      </c>
      <c r="H7" s="23" t="s">
        <v>96</v>
      </c>
      <c r="I7" s="23" t="s">
        <v>97</v>
      </c>
      <c r="J7" s="23" t="s">
        <v>98</v>
      </c>
      <c r="K7" s="23" t="s">
        <v>99</v>
      </c>
      <c r="L7" s="23" t="s">
        <v>100</v>
      </c>
      <c r="M7" s="23" t="s">
        <v>101</v>
      </c>
      <c r="N7" s="24" t="s">
        <v>102</v>
      </c>
      <c r="O7" s="24">
        <v>66.349999999999994</v>
      </c>
      <c r="P7" s="24">
        <v>82.6</v>
      </c>
      <c r="Q7" s="24">
        <v>100</v>
      </c>
      <c r="R7" s="24">
        <v>3300</v>
      </c>
      <c r="S7" s="24">
        <v>14058</v>
      </c>
      <c r="T7" s="24">
        <v>159.56</v>
      </c>
      <c r="U7" s="24">
        <v>88.1</v>
      </c>
      <c r="V7" s="24">
        <v>11471</v>
      </c>
      <c r="W7" s="24">
        <v>6.68</v>
      </c>
      <c r="X7" s="24">
        <v>1717.22</v>
      </c>
      <c r="Y7" s="24">
        <v>114.05</v>
      </c>
      <c r="Z7" s="24">
        <v>109.37</v>
      </c>
      <c r="AA7" s="24">
        <v>107.23</v>
      </c>
      <c r="AB7" s="24">
        <v>114.9</v>
      </c>
      <c r="AC7" s="24">
        <v>116.21</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25.15</v>
      </c>
      <c r="AV7" s="24">
        <v>26.07</v>
      </c>
      <c r="AW7" s="24">
        <v>18.82</v>
      </c>
      <c r="AX7" s="24">
        <v>21.8</v>
      </c>
      <c r="AY7" s="24">
        <v>32.31</v>
      </c>
      <c r="AZ7" s="24">
        <v>44.24</v>
      </c>
      <c r="BA7" s="24">
        <v>43.07</v>
      </c>
      <c r="BB7" s="24">
        <v>45.42</v>
      </c>
      <c r="BC7" s="24">
        <v>50.63</v>
      </c>
      <c r="BD7" s="24">
        <v>53.28</v>
      </c>
      <c r="BE7" s="24">
        <v>50.9</v>
      </c>
      <c r="BF7" s="24">
        <v>132.69</v>
      </c>
      <c r="BG7" s="24">
        <v>124.71</v>
      </c>
      <c r="BH7" s="24">
        <v>120.44</v>
      </c>
      <c r="BI7" s="24">
        <v>97.61</v>
      </c>
      <c r="BJ7" s="24">
        <v>0</v>
      </c>
      <c r="BK7" s="24">
        <v>1258.43</v>
      </c>
      <c r="BL7" s="24">
        <v>1163.75</v>
      </c>
      <c r="BM7" s="24">
        <v>1195.47</v>
      </c>
      <c r="BN7" s="24">
        <v>1168.69</v>
      </c>
      <c r="BO7" s="24">
        <v>1142.44</v>
      </c>
      <c r="BP7" s="24">
        <v>1099.1500000000001</v>
      </c>
      <c r="BQ7" s="24">
        <v>89.34</v>
      </c>
      <c r="BR7" s="24">
        <v>85.13</v>
      </c>
      <c r="BS7" s="24">
        <v>77.91</v>
      </c>
      <c r="BT7" s="24">
        <v>76.91</v>
      </c>
      <c r="BU7" s="24">
        <v>79.05</v>
      </c>
      <c r="BV7" s="24">
        <v>73.36</v>
      </c>
      <c r="BW7" s="24">
        <v>72.599999999999994</v>
      </c>
      <c r="BX7" s="24">
        <v>69.430000000000007</v>
      </c>
      <c r="BY7" s="24">
        <v>70.709999999999994</v>
      </c>
      <c r="BZ7" s="24">
        <v>66.63</v>
      </c>
      <c r="CA7" s="24">
        <v>72.92</v>
      </c>
      <c r="CB7" s="24">
        <v>167.66</v>
      </c>
      <c r="CC7" s="24">
        <v>177.23</v>
      </c>
      <c r="CD7" s="24">
        <v>192.51</v>
      </c>
      <c r="CE7" s="24">
        <v>195.96</v>
      </c>
      <c r="CF7" s="24">
        <v>192.83</v>
      </c>
      <c r="CG7" s="24">
        <v>224.88</v>
      </c>
      <c r="CH7" s="24">
        <v>228.64</v>
      </c>
      <c r="CI7" s="24">
        <v>239.46</v>
      </c>
      <c r="CJ7" s="24">
        <v>233.15</v>
      </c>
      <c r="CK7" s="24">
        <v>252.17</v>
      </c>
      <c r="CL7" s="24">
        <v>225.78</v>
      </c>
      <c r="CM7" s="24" t="s">
        <v>102</v>
      </c>
      <c r="CN7" s="24" t="s">
        <v>102</v>
      </c>
      <c r="CO7" s="24" t="s">
        <v>102</v>
      </c>
      <c r="CP7" s="24" t="s">
        <v>102</v>
      </c>
      <c r="CQ7" s="24" t="s">
        <v>102</v>
      </c>
      <c r="CR7" s="24">
        <v>42.4</v>
      </c>
      <c r="CS7" s="24">
        <v>42.28</v>
      </c>
      <c r="CT7" s="24">
        <v>41.06</v>
      </c>
      <c r="CU7" s="24">
        <v>42.09</v>
      </c>
      <c r="CV7" s="24">
        <v>42.15</v>
      </c>
      <c r="CW7" s="24">
        <v>43.17</v>
      </c>
      <c r="CX7" s="24">
        <v>85.1</v>
      </c>
      <c r="CY7" s="24">
        <v>85.66</v>
      </c>
      <c r="CZ7" s="24">
        <v>86.48</v>
      </c>
      <c r="DA7" s="24">
        <v>86.79</v>
      </c>
      <c r="DB7" s="24">
        <v>87.49</v>
      </c>
      <c r="DC7" s="24">
        <v>84.19</v>
      </c>
      <c r="DD7" s="24">
        <v>84.34</v>
      </c>
      <c r="DE7" s="24">
        <v>84.34</v>
      </c>
      <c r="DF7" s="24">
        <v>84.73</v>
      </c>
      <c r="DG7" s="24">
        <v>84.21</v>
      </c>
      <c r="DH7" s="24">
        <v>86.31</v>
      </c>
      <c r="DI7" s="24">
        <v>2.92</v>
      </c>
      <c r="DJ7" s="24">
        <v>5.85</v>
      </c>
      <c r="DK7" s="24">
        <v>8.69</v>
      </c>
      <c r="DL7" s="24">
        <v>11.5</v>
      </c>
      <c r="DM7" s="24">
        <v>14.31</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2026-01-21T04:05:21Z</cp:lastPrinted>
  <dcterms:created xsi:type="dcterms:W3CDTF">2025-12-23T06:14:59Z</dcterms:created>
  <dcterms:modified xsi:type="dcterms:W3CDTF">2026-02-05T07:32:24Z</dcterms:modified>
  <cp:category/>
</cp:coreProperties>
</file>