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7 南関町\"/>
    </mc:Choice>
  </mc:AlternateContent>
  <xr:revisionPtr revIDLastSave="0" documentId="13_ncr:1_{56ECE001-7A2B-416A-8402-F2ED96564664}" xr6:coauthVersionLast="47" xr6:coauthVersionMax="47" xr10:uidLastSave="{00000000-0000-0000-0000-000000000000}"/>
  <workbookProtection workbookAlgorithmName="SHA-512" workbookHashValue="aFfrFUT38bYhbQhLFxx4ZlylterpKNB8I3gzRGMz5qwgqp2JvkcPRf2Ym4Vgh6iIS08BdcYwxILVhGvKr7wiqw==" workbookSaltValue="eSUd4jzeczmNT0nU6udUe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 r="W8" i="4"/>
  <c r="P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<sst xmlns="http://schemas.openxmlformats.org/spreadsheetml/2006/main" count="253" uniqueCount="116">
  <si>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</si>
  <si>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</si>
  <si>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</si>
  <si>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</si>
  <si>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</si>
  <si>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</si>
  <si>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</si>
  <si>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</si>
  <si>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</si>
  <si>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</si>
  <si>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</si>
  <si>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</si>
  <si>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</si>
  <si>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</si>
  <si>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</si>
  <si>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</si>
  <si>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</si>
  <si>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</si>
  <si>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</si>
  <si>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</si>
  <si>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</si>
  <si>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</si>
  <si>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</si>
  <si>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</si>
  <si>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</si>
  <si>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</si>
  <si>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</si>
  <si>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</si>
  <si>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</si>
  <si>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</si>
  <si>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</si>
  <si>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</si>
  <si>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</si>
  <si>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</si>
  <si>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</si>
  <si>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</si>
  <si>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</si>
  <si>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</si>
  <si>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</si>
  <si>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</si>
  <si>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</si>
  <si>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</si>
  <si>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</si>
  <si>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</si>
  <si>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</si>
  <si>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</si>
  <si>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</si>
  <si>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</si>
  <si>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</si>
  <si>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</si>
  <si>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</si>
  <si>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</si>
  <si>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</si>
  <si>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</si>
  <si>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</si>
  <si>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</si>
  <si>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</si>
  <si>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</si>
  <si>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</si>
  <si>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</si>
  <si>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</si>
  <si>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</si>
  <si>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</si>
  <si>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</si>
  <si>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</si>
  <si>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</si>
  <si>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</si>
  <si>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</si>
  <si>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</si>
  <si>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</si>
  <si>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</si>
  <si>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</si>
  <si>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</si>
  <si>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</si>
  <si>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</si>
  <si>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</si>
  <si>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</si>
  <si>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</si>
  <si>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</si>
  <si>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</si>
  <si>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</si>
  <si>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</si>
  <si>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</si>
  <si>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</si>
  <si>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</si>
  <si>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</si>
  <si>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</si>
  <si>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</si>
  <si>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</si>
  <si>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</si>
  <si>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</si>
  <si>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</si>
  <si>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</si>
  <si>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</si>
  <si>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</si>
  <si>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</si>
  <si>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</si>
  <si>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</si>
  <si>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</si>
  <si>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</si>
  <si>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</si>
  <si>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</si>
  <si>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</si>
  <si>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</si>
  <si>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</si>
  <si>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</si>
  <si>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</si>
  <si>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</si>
  <si>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</si>
  <si>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</si>
  <si>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</si>
  <si>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</si>
  <si>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</si>
  <si>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下水道処理区域の面整備については完了しているが、今後は老朽化対策費用の増加が見込まれる。適切な維持管理を行いながら、中長期的な施設の更新を行っていくように努める。
　今後の経営については、策定している経営戦略を改定し、料金改定に向けて協議を行っていく。また、維持管理費用についても経費の削減に努めることで健全な経営を目指し、安全で安定した事業の継続に努める。</t>
    <phoneticPr fontId="4"/>
  </si>
  <si>
    <t>　平成１４年４月に供用を開始し、２１年経過をしている。令和元年度に下水道施設ストックマネジメント計画を策定しており、令和５年度、令和６年度で電気設備の改築更新工事を行っている。また、次期ストックマネジメント計画の策定を令和７年度に行い、施設の長寿命化を図っていく。</t>
    <rPh sb="115" eb="116">
      <t>オコナ</t>
    </rPh>
    <phoneticPr fontId="4"/>
  </si>
  <si>
    <t xml:space="preserve"> ①経常収支比率、④企業債残高対事業規模比率、⑥汚水処理原価は類似団体平均値程度となった。
　③流動比率は類似団体平均値を大きく上回っており、増加傾向であることから改善がみられる。
　⑤経費回収率については類似団体平均値を大きく下回っており、汚水処理費用を使用料で賄えておらず、今後の老朽化による施設の維持管理費の増加を考えると、使用料の改定など経営状況の改善が必要と考える。
　⑦施設利用率については類似団体平均値を下回っているが増加傾向のため、改善がみられる。
　⑧水洗化率ついては類似団体平均値を下回っているため、改善が必要と考える。
令和6年度下水道加入状況
処理区域内人口　2,269人
下水道普及人口　1,522人　普及率67.1％
(今後の対策)
　令和4年度から上下水道整備審議会で料金改定についての協議を行っている。令和7年度に経営戦略の改定を行い、令和8年度からの料金改定に向けて引き続き協議を行っていく。人口減少の影響を受けて下水道普及人口が減少傾向であり、下水道接続への加入促進を強化していく。</t>
    <rPh sb="71" eb="75">
      <t>ゾウカケイコウ</t>
    </rPh>
    <rPh sb="93" eb="95">
      <t>レイネン</t>
    </rPh>
    <rPh sb="96" eb="97">
      <t>クラ</t>
    </rPh>
    <rPh sb="148" eb="150">
      <t>シセツ</t>
    </rPh>
    <rPh sb="191" eb="193">
      <t>カイゼン</t>
    </rPh>
    <rPh sb="194" eb="196">
      <t>ヒツヨウ</t>
    </rPh>
    <rPh sb="197" eb="198">
      <t>カンガ</t>
    </rPh>
    <rPh sb="229" eb="231">
      <t>ゾウカ</t>
    </rPh>
    <rPh sb="271" eb="273">
      <t>ウワマワ</t>
    </rPh>
    <rPh sb="278" eb="280">
      <t>カイゼン</t>
    </rPh>
    <rPh sb="400" eb="40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</si>
</sst>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CA7-4FCC-9720-7BA3AD102D7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0.08</c:v>
                </c:pt>
                <c:pt idx="3">
                  <c:v>0.06</c:v>
                </c:pt>
                <c:pt idx="4">
                  <c:v>0.05</c:v>
                </c:pt>
              </c:numCache>
            </c:numRef>
          </c:val>
          <c:smooth val="0"/>
          <c:extLst>
            <c:ext xmlns:c16="http://schemas.microsoft.com/office/drawing/2014/chart" uri="{C3380CC4-5D6E-409C-BE32-E72D297353CC}">
              <c16:uniqueId val="{00000001-1CA7-4FCC-9720-7BA3AD102D7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38.56</c:v>
                </c:pt>
                <c:pt idx="2">
                  <c:v>34.5</c:v>
                </c:pt>
                <c:pt idx="3">
                  <c:v>34.44</c:v>
                </c:pt>
                <c:pt idx="4">
                  <c:v>38.44</c:v>
                </c:pt>
              </c:numCache>
            </c:numRef>
          </c:val>
          <c:extLst>
            <c:ext xmlns:c16="http://schemas.microsoft.com/office/drawing/2014/chart" uri="{C3380CC4-5D6E-409C-BE32-E72D297353CC}">
              <c16:uniqueId val="{00000000-D19E-4656-9042-648382F110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42.28</c:v>
                </c:pt>
                <c:pt idx="2">
                  <c:v>41.06</c:v>
                </c:pt>
                <c:pt idx="3">
                  <c:v>42.09</c:v>
                </c:pt>
                <c:pt idx="4">
                  <c:v>42.15</c:v>
                </c:pt>
              </c:numCache>
            </c:numRef>
          </c:val>
          <c:smooth val="0"/>
          <c:extLst>
            <c:ext xmlns:c16="http://schemas.microsoft.com/office/drawing/2014/chart" uri="{C3380CC4-5D6E-409C-BE32-E72D297353CC}">
              <c16:uniqueId val="{00000001-D19E-4656-9042-648382F110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64.45</c:v>
                </c:pt>
                <c:pt idx="2">
                  <c:v>65.959999999999994</c:v>
                </c:pt>
                <c:pt idx="3">
                  <c:v>66.239999999999995</c:v>
                </c:pt>
                <c:pt idx="4">
                  <c:v>67.08</c:v>
                </c:pt>
              </c:numCache>
            </c:numRef>
          </c:val>
          <c:extLst>
            <c:ext xmlns:c16="http://schemas.microsoft.com/office/drawing/2014/chart" uri="{C3380CC4-5D6E-409C-BE32-E72D297353CC}">
              <c16:uniqueId val="{00000000-82D7-4A4B-AF87-C039F02533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84.34</c:v>
                </c:pt>
                <c:pt idx="2">
                  <c:v>84.34</c:v>
                </c:pt>
                <c:pt idx="3">
                  <c:v>84.73</c:v>
                </c:pt>
                <c:pt idx="4">
                  <c:v>84.21</c:v>
                </c:pt>
              </c:numCache>
            </c:numRef>
          </c:val>
          <c:smooth val="0"/>
          <c:extLst>
            <c:ext xmlns:c16="http://schemas.microsoft.com/office/drawing/2014/chart" uri="{C3380CC4-5D6E-409C-BE32-E72D297353CC}">
              <c16:uniqueId val="{00000001-82D7-4A4B-AF87-C039F02533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76.13</c:v>
                </c:pt>
                <c:pt idx="2">
                  <c:v>106.21</c:v>
                </c:pt>
                <c:pt idx="3">
                  <c:v>102.97</c:v>
                </c:pt>
                <c:pt idx="4">
                  <c:v>101.03</c:v>
                </c:pt>
              </c:numCache>
            </c:numRef>
          </c:val>
          <c:extLst>
            <c:ext xmlns:c16="http://schemas.microsoft.com/office/drawing/2014/chart" uri="{C3380CC4-5D6E-409C-BE32-E72D297353CC}">
              <c16:uniqueId val="{00000000-7DA9-439D-8909-8AD5E8E01D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106.09</c:v>
                </c:pt>
                <c:pt idx="2">
                  <c:v>106.44</c:v>
                </c:pt>
                <c:pt idx="3">
                  <c:v>107.11</c:v>
                </c:pt>
                <c:pt idx="4">
                  <c:v>106.38</c:v>
                </c:pt>
              </c:numCache>
            </c:numRef>
          </c:val>
          <c:smooth val="0"/>
          <c:extLst>
            <c:ext xmlns:c16="http://schemas.microsoft.com/office/drawing/2014/chart" uri="{C3380CC4-5D6E-409C-BE32-E72D297353CC}">
              <c16:uniqueId val="{00000001-7DA9-439D-8909-8AD5E8E01D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7.2</c:v>
                </c:pt>
                <c:pt idx="2">
                  <c:v>10.67</c:v>
                </c:pt>
                <c:pt idx="3">
                  <c:v>14.2</c:v>
                </c:pt>
                <c:pt idx="4">
                  <c:v>17.100000000000001</c:v>
                </c:pt>
              </c:numCache>
            </c:numRef>
          </c:val>
          <c:extLst>
            <c:ext xmlns:c16="http://schemas.microsoft.com/office/drawing/2014/chart" uri="{C3380CC4-5D6E-409C-BE32-E72D297353CC}">
              <c16:uniqueId val="{00000000-556D-4B69-A7CC-B348F41B31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22.79</c:v>
                </c:pt>
                <c:pt idx="2">
                  <c:v>24.8</c:v>
                </c:pt>
                <c:pt idx="3">
                  <c:v>26.77</c:v>
                </c:pt>
                <c:pt idx="4">
                  <c:v>27.46</c:v>
                </c:pt>
              </c:numCache>
            </c:numRef>
          </c:val>
          <c:smooth val="0"/>
          <c:extLst>
            <c:ext xmlns:c16="http://schemas.microsoft.com/office/drawing/2014/chart" uri="{C3380CC4-5D6E-409C-BE32-E72D297353CC}">
              <c16:uniqueId val="{00000001-556D-4B69-A7CC-B348F41B31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C29-4428-BC0B-32007599E5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0.02</c:v>
                </c:pt>
                <c:pt idx="3">
                  <c:v>7.0000000000000007E-2</c:v>
                </c:pt>
                <c:pt idx="4">
                  <c:v>0.02</c:v>
                </c:pt>
              </c:numCache>
            </c:numRef>
          </c:val>
          <c:smooth val="0"/>
          <c:extLst>
            <c:ext xmlns:c16="http://schemas.microsoft.com/office/drawing/2014/chart" uri="{C3380CC4-5D6E-409C-BE32-E72D297353CC}">
              <c16:uniqueId val="{00000001-9C29-4428-BC0B-32007599E5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172.04</c:v>
                </c:pt>
                <c:pt idx="2">
                  <c:v>142.32</c:v>
                </c:pt>
                <c:pt idx="3">
                  <c:v>128.26</c:v>
                </c:pt>
                <c:pt idx="4">
                  <c:v>126.36</c:v>
                </c:pt>
              </c:numCache>
            </c:numRef>
          </c:val>
          <c:extLst>
            <c:ext xmlns:c16="http://schemas.microsoft.com/office/drawing/2014/chart" uri="{C3380CC4-5D6E-409C-BE32-E72D297353CC}">
              <c16:uniqueId val="{00000000-2BA2-4E12-B69E-E234957B30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69.42</c:v>
                </c:pt>
                <c:pt idx="2">
                  <c:v>72.86</c:v>
                </c:pt>
                <c:pt idx="3">
                  <c:v>69.540000000000006</c:v>
                </c:pt>
                <c:pt idx="4">
                  <c:v>70.63</c:v>
                </c:pt>
              </c:numCache>
            </c:numRef>
          </c:val>
          <c:smooth val="0"/>
          <c:extLst>
            <c:ext xmlns:c16="http://schemas.microsoft.com/office/drawing/2014/chart" uri="{C3380CC4-5D6E-409C-BE32-E72D297353CC}">
              <c16:uniqueId val="{00000001-2BA2-4E12-B69E-E234957B30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5.63</c:v>
                </c:pt>
                <c:pt idx="2">
                  <c:v>37.07</c:v>
                </c:pt>
                <c:pt idx="3">
                  <c:v>80.86</c:v>
                </c:pt>
                <c:pt idx="4">
                  <c:v>88.56</c:v>
                </c:pt>
              </c:numCache>
            </c:numRef>
          </c:val>
          <c:extLst>
            <c:ext xmlns:c16="http://schemas.microsoft.com/office/drawing/2014/chart" uri="{C3380CC4-5D6E-409C-BE32-E72D297353CC}">
              <c16:uniqueId val="{00000000-B78F-46C0-8869-06C526163A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43.07</c:v>
                </c:pt>
                <c:pt idx="2">
                  <c:v>45.42</c:v>
                </c:pt>
                <c:pt idx="3">
                  <c:v>50.63</c:v>
                </c:pt>
                <c:pt idx="4">
                  <c:v>53.28</c:v>
                </c:pt>
              </c:numCache>
            </c:numRef>
          </c:val>
          <c:smooth val="0"/>
          <c:extLst>
            <c:ext xmlns:c16="http://schemas.microsoft.com/office/drawing/2014/chart" uri="{C3380CC4-5D6E-409C-BE32-E72D297353CC}">
              <c16:uniqueId val="{00000001-B78F-46C0-8869-06C526163A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1499.18</c:v>
                </c:pt>
                <c:pt idx="2">
                  <c:v>1318.76</c:v>
                </c:pt>
                <c:pt idx="3">
                  <c:v>1174.5</c:v>
                </c:pt>
                <c:pt idx="4">
                  <c:v>1153.26</c:v>
                </c:pt>
              </c:numCache>
            </c:numRef>
          </c:val>
          <c:extLst>
            <c:ext xmlns:c16="http://schemas.microsoft.com/office/drawing/2014/chart" uri="{C3380CC4-5D6E-409C-BE32-E72D297353CC}">
              <c16:uniqueId val="{00000000-71A8-4FDE-990F-D1CA280AEB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1163.75</c:v>
                </c:pt>
                <c:pt idx="2">
                  <c:v>1195.47</c:v>
                </c:pt>
                <c:pt idx="3">
                  <c:v>1168.69</c:v>
                </c:pt>
                <c:pt idx="4">
                  <c:v>1142.44</c:v>
                </c:pt>
              </c:numCache>
            </c:numRef>
          </c:val>
          <c:smooth val="0"/>
          <c:extLst>
            <c:ext xmlns:c16="http://schemas.microsoft.com/office/drawing/2014/chart" uri="{C3380CC4-5D6E-409C-BE32-E72D297353CC}">
              <c16:uniqueId val="{00000001-71A8-4FDE-990F-D1CA280AEB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37.65</c:v>
                </c:pt>
                <c:pt idx="2">
                  <c:v>54.07</c:v>
                </c:pt>
                <c:pt idx="3">
                  <c:v>59.38</c:v>
                </c:pt>
                <c:pt idx="4">
                  <c:v>48.38</c:v>
                </c:pt>
              </c:numCache>
            </c:numRef>
          </c:val>
          <c:extLst>
            <c:ext xmlns:c16="http://schemas.microsoft.com/office/drawing/2014/chart" uri="{C3380CC4-5D6E-409C-BE32-E72D297353CC}">
              <c16:uniqueId val="{00000000-6B4F-4B2B-8E6D-B76E12C295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6B4F-4B2B-8E6D-B76E12C295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331.48</c:v>
                </c:pt>
                <c:pt idx="2">
                  <c:v>250.94</c:v>
                </c:pt>
                <c:pt idx="3">
                  <c:v>232.5</c:v>
                </c:pt>
                <c:pt idx="4">
                  <c:v>256.44</c:v>
                </c:pt>
              </c:numCache>
            </c:numRef>
          </c:val>
          <c:extLst>
            <c:ext xmlns:c16="http://schemas.microsoft.com/office/drawing/2014/chart" uri="{C3380CC4-5D6E-409C-BE32-E72D297353CC}">
              <c16:uniqueId val="{00000000-C92D-4BDA-9AF8-215A15FA2B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228.64</c:v>
                </c:pt>
                <c:pt idx="2">
                  <c:v>239.46</c:v>
                </c:pt>
                <c:pt idx="3">
                  <c:v>233.15</c:v>
                </c:pt>
                <c:pt idx="4">
                  <c:v>252.17</c:v>
                </c:pt>
              </c:numCache>
            </c:numRef>
          </c:val>
          <c:smooth val="0"/>
          <c:extLst>
            <c:ext xmlns:c16="http://schemas.microsoft.com/office/drawing/2014/chart" uri="{C3380CC4-5D6E-409C-BE32-E72D297353CC}">
              <c16:uniqueId val="{00000001-C92D-4BDA-9AF8-215A15FA2B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南関町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8657</v>
      </c>
      <c r="AM8" s="44"/>
      <c r="AN8" s="44"/>
      <c r="AO8" s="44"/>
      <c r="AP8" s="44"/>
      <c r="AQ8" s="44"/>
      <c r="AR8" s="44"/>
      <c r="AS8" s="44"/>
      <c r="AT8" s="45">
        <f>データ!T6</f>
        <v>68.92</v>
      </c>
      <c r="AU8" s="45"/>
      <c r="AV8" s="45"/>
      <c r="AW8" s="45"/>
      <c r="AX8" s="45"/>
      <c r="AY8" s="45"/>
      <c r="AZ8" s="45"/>
      <c r="BA8" s="45"/>
      <c r="BB8" s="45">
        <f>データ!U6</f>
        <v>125.61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77.150000000000006</v>
      </c>
      <c r="J10" s="45"/>
      <c r="K10" s="45"/>
      <c r="L10" s="45"/>
      <c r="M10" s="45"/>
      <c r="N10" s="45"/>
      <c r="O10" s="45"/>
      <c r="P10" s="45">
        <f>データ!P6</f>
        <v>26.45</v>
      </c>
      <c r="Q10" s="45"/>
      <c r="R10" s="45"/>
      <c r="S10" s="45"/>
      <c r="T10" s="45"/>
      <c r="U10" s="45"/>
      <c r="V10" s="45"/>
      <c r="W10" s="45">
        <f>データ!Q6</f>
        <v>100</v>
      </c>
      <c r="X10" s="45"/>
      <c r="Y10" s="45"/>
      <c r="Z10" s="45"/>
      <c r="AA10" s="45"/>
      <c r="AB10" s="45"/>
      <c r="AC10" s="45"/>
      <c r="AD10" s="44">
        <f>データ!R6</f>
        <v>3520</v>
      </c>
      <c r="AE10" s="44"/>
      <c r="AF10" s="44"/>
      <c r="AG10" s="44"/>
      <c r="AH10" s="44"/>
      <c r="AI10" s="44"/>
      <c r="AJ10" s="44"/>
      <c r="AK10" s="2"/>
      <c r="AL10" s="44">
        <f>データ!V6</f>
        <v>2269</v>
      </c>
      <c r="AM10" s="44"/>
      <c r="AN10" s="44"/>
      <c r="AO10" s="44"/>
      <c r="AP10" s="44"/>
      <c r="AQ10" s="44"/>
      <c r="AR10" s="44"/>
      <c r="AS10" s="44"/>
      <c r="AT10" s="45">
        <f>データ!W6</f>
        <v>1.1100000000000001</v>
      </c>
      <c r="AU10" s="45"/>
      <c r="AV10" s="45"/>
      <c r="AW10" s="45"/>
      <c r="AX10" s="45"/>
      <c r="AY10" s="45"/>
      <c r="AZ10" s="45"/>
      <c r="BA10" s="45"/>
      <c r="BB10" s="45">
        <f>データ!X6</f>
        <v>2044.14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wN6GivkDfIQxC2+NYQFnpoTzTX464qFSI80nzz06e3IOLrYAhyR0yq+HcsSJppB0XHi73AAAWcNrMSSWcy6Tg==" saltValue="O8SZClcH9ti3ko5m8FDO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433675</v>
      </c>
      <c r="D6" s="19">
        <f t="shared" si="3"/>
        <v>46</v>
      </c>
      <c r="E6" s="19">
        <f t="shared" si="3"/>
        <v>17</v>
      </c>
      <c r="F6" s="19">
        <f t="shared" si="3"/>
        <v>4</v>
      </c>
      <c r="G6" s="19">
        <f t="shared" si="3"/>
        <v>0</v>
      </c>
      <c r="H6" s="19" t="str">
        <f t="shared" si="3"/>
        <v>熊本県　南関町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77.150000000000006</v>
      </c>
      <c r="P6" s="20">
        <f t="shared" si="3"/>
        <v>26.45</v>
      </c>
      <c r="Q6" s="20">
        <f t="shared" si="3"/>
        <v>100</v>
      </c>
      <c r="R6" s="20">
        <f t="shared" si="3"/>
        <v>3520</v>
      </c>
      <c r="S6" s="20">
        <f t="shared" si="3"/>
        <v>8657</v>
      </c>
      <c r="T6" s="20">
        <f t="shared" si="3"/>
        <v>68.92</v>
      </c>
      <c r="U6" s="20">
        <f t="shared" si="3"/>
        <v>125.61</v>
      </c>
      <c r="V6" s="20">
        <f t="shared" si="3"/>
        <v>2269</v>
      </c>
      <c r="W6" s="20">
        <f t="shared" si="3"/>
        <v>1.1100000000000001</v>
      </c>
      <c r="X6" s="20">
        <f t="shared" si="3"/>
        <v>2044.14</v>
      </c>
      <c r="Y6" s="21" t="str">
        <f>IF(Y7="",NA(),Y7)</f>
        <v>-</v>
      </c>
      <c r="Z6" s="21">
        <f t="shared" ref="Z6:AH6" si="4">IF(Z7="",NA(),Z7)</f>
        <v>76.13</v>
      </c>
      <c r="AA6" s="21">
        <f t="shared" si="4"/>
        <v>106.21</v>
      </c>
      <c r="AB6" s="21">
        <f t="shared" si="4"/>
        <v>102.97</v>
      </c>
      <c r="AC6" s="21">
        <f t="shared" si="4"/>
        <v>101.03</v>
      </c>
      <c r="AD6" s="21" t="str">
        <f t="shared" si="4"/>
        <v>-</v>
      </c>
      <c r="AE6" s="21">
        <f t="shared" si="4"/>
        <v>106.09</v>
      </c>
      <c r="AF6" s="21">
        <f t="shared" si="4"/>
        <v>106.44</v>
      </c>
      <c r="AG6" s="21">
        <f t="shared" si="4"/>
        <v>107.11</v>
      </c>
      <c r="AH6" s="21">
        <f t="shared" si="4"/>
        <v>106.38</v>
      </c>
      <c r="AI6" s="20" t="str">
        <f>IF(AI7="","",IF(AI7="-","【-】","【"&amp;SUBSTITUTE(TEXT(AI7,"#,##0.00"),"-","△")&amp;"】"))</f>
        <v>【105.07】</v>
      </c>
      <c r="AJ6" s="21" t="str">
        <f>IF(AJ7="",NA(),AJ7)</f>
        <v>-</v>
      </c>
      <c r="AK6" s="21">
        <f t="shared" ref="AK6:AS6" si="5">IF(AK7="",NA(),AK7)</f>
        <v>172.04</v>
      </c>
      <c r="AL6" s="21">
        <f t="shared" si="5"/>
        <v>142.32</v>
      </c>
      <c r="AM6" s="21">
        <f t="shared" si="5"/>
        <v>128.26</v>
      </c>
      <c r="AN6" s="21">
        <f t="shared" si="5"/>
        <v>126.36</v>
      </c>
      <c r="AO6" s="21" t="str">
        <f t="shared" si="5"/>
        <v>-</v>
      </c>
      <c r="AP6" s="21">
        <f t="shared" si="5"/>
        <v>69.42</v>
      </c>
      <c r="AQ6" s="21">
        <f t="shared" si="5"/>
        <v>72.86</v>
      </c>
      <c r="AR6" s="21">
        <f t="shared" si="5"/>
        <v>69.540000000000006</v>
      </c>
      <c r="AS6" s="21">
        <f t="shared" si="5"/>
        <v>70.63</v>
      </c>
      <c r="AT6" s="20" t="str">
        <f>IF(AT7="","",IF(AT7="-","【-】","【"&amp;SUBSTITUTE(TEXT(AT7,"#,##0.00"),"-","△")&amp;"】"))</f>
        <v>【63.54】</v>
      </c>
      <c r="AU6" s="21" t="str">
        <f>IF(AU7="",NA(),AU7)</f>
        <v>-</v>
      </c>
      <c r="AV6" s="21">
        <f t="shared" ref="AV6:BD6" si="6">IF(AV7="",NA(),AV7)</f>
        <v>5.63</v>
      </c>
      <c r="AW6" s="21">
        <f t="shared" si="6"/>
        <v>37.07</v>
      </c>
      <c r="AX6" s="21">
        <f t="shared" si="6"/>
        <v>80.86</v>
      </c>
      <c r="AY6" s="21">
        <f t="shared" si="6"/>
        <v>88.56</v>
      </c>
      <c r="AZ6" s="21" t="str">
        <f t="shared" si="6"/>
        <v>-</v>
      </c>
      <c r="BA6" s="21">
        <f t="shared" si="6"/>
        <v>43.07</v>
      </c>
      <c r="BB6" s="21">
        <f t="shared" si="6"/>
        <v>45.42</v>
      </c>
      <c r="BC6" s="21">
        <f t="shared" si="6"/>
        <v>50.63</v>
      </c>
      <c r="BD6" s="21">
        <f t="shared" si="6"/>
        <v>53.28</v>
      </c>
      <c r="BE6" s="20" t="str">
        <f>IF(BE7="","",IF(BE7="-","【-】","【"&amp;SUBSTITUTE(TEXT(BE7,"#,##0.00"),"-","△")&amp;"】"))</f>
        <v>【50.90】</v>
      </c>
      <c r="BF6" s="21" t="str">
        <f>IF(BF7="",NA(),BF7)</f>
        <v>-</v>
      </c>
      <c r="BG6" s="21">
        <f t="shared" ref="BG6:BO6" si="7">IF(BG7="",NA(),BG7)</f>
        <v>1499.18</v>
      </c>
      <c r="BH6" s="21">
        <f t="shared" si="7"/>
        <v>1318.76</v>
      </c>
      <c r="BI6" s="21">
        <f t="shared" si="7"/>
        <v>1174.5</v>
      </c>
      <c r="BJ6" s="21">
        <f t="shared" si="7"/>
        <v>1153.26</v>
      </c>
      <c r="BK6" s="21" t="str">
        <f t="shared" si="7"/>
        <v>-</v>
      </c>
      <c r="BL6" s="21">
        <f t="shared" si="7"/>
        <v>1163.75</v>
      </c>
      <c r="BM6" s="21">
        <f t="shared" si="7"/>
        <v>1195.47</v>
      </c>
      <c r="BN6" s="21">
        <f t="shared" si="7"/>
        <v>1168.69</v>
      </c>
      <c r="BO6" s="21">
        <f t="shared" si="7"/>
        <v>1142.44</v>
      </c>
      <c r="BP6" s="20" t="str">
        <f>IF(BP7="","",IF(BP7="-","【-】","【"&amp;SUBSTITUTE(TEXT(BP7,"#,##0.00"),"-","△")&amp;"】"))</f>
        <v>【1,099.15】</v>
      </c>
      <c r="BQ6" s="21" t="str">
        <f>IF(BQ7="",NA(),BQ7)</f>
        <v>-</v>
      </c>
      <c r="BR6" s="21">
        <f t="shared" ref="BR6:BZ6" si="8">IF(BR7="",NA(),BR7)</f>
        <v>37.65</v>
      </c>
      <c r="BS6" s="21">
        <f t="shared" si="8"/>
        <v>54.07</v>
      </c>
      <c r="BT6" s="21">
        <f t="shared" si="8"/>
        <v>59.38</v>
      </c>
      <c r="BU6" s="21">
        <f t="shared" si="8"/>
        <v>48.38</v>
      </c>
      <c r="BV6" s="21" t="str">
        <f t="shared" si="8"/>
        <v>-</v>
      </c>
      <c r="BW6" s="21">
        <f t="shared" si="8"/>
        <v>72.599999999999994</v>
      </c>
      <c r="BX6" s="21">
        <f t="shared" si="8"/>
        <v>69.430000000000007</v>
      </c>
      <c r="BY6" s="21">
        <f t="shared" si="8"/>
        <v>70.709999999999994</v>
      </c>
      <c r="BZ6" s="21">
        <f t="shared" si="8"/>
        <v>66.63</v>
      </c>
      <c r="CA6" s="20" t="str">
        <f>IF(CA7="","",IF(CA7="-","【-】","【"&amp;SUBSTITUTE(TEXT(CA7,"#,##0.00"),"-","△")&amp;"】"))</f>
        <v>【72.92】</v>
      </c>
      <c r="CB6" s="21" t="str">
        <f>IF(CB7="",NA(),CB7)</f>
        <v>-</v>
      </c>
      <c r="CC6" s="21">
        <f t="shared" ref="CC6:CK6" si="9">IF(CC7="",NA(),CC7)</f>
        <v>331.48</v>
      </c>
      <c r="CD6" s="21">
        <f t="shared" si="9"/>
        <v>250.94</v>
      </c>
      <c r="CE6" s="21">
        <f t="shared" si="9"/>
        <v>232.5</v>
      </c>
      <c r="CF6" s="21">
        <f t="shared" si="9"/>
        <v>256.44</v>
      </c>
      <c r="CG6" s="21" t="str">
        <f t="shared" si="9"/>
        <v>-</v>
      </c>
      <c r="CH6" s="21">
        <f t="shared" si="9"/>
        <v>228.64</v>
      </c>
      <c r="CI6" s="21">
        <f t="shared" si="9"/>
        <v>239.46</v>
      </c>
      <c r="CJ6" s="21">
        <f t="shared" si="9"/>
        <v>233.15</v>
      </c>
      <c r="CK6" s="21">
        <f t="shared" si="9"/>
        <v>252.17</v>
      </c>
      <c r="CL6" s="20" t="str">
        <f>IF(CL7="","",IF(CL7="-","【-】","【"&amp;SUBSTITUTE(TEXT(CL7,"#,##0.00"),"-","△")&amp;"】"))</f>
        <v>【225.78】</v>
      </c>
      <c r="CM6" s="21" t="str">
        <f>IF(CM7="",NA(),CM7)</f>
        <v>-</v>
      </c>
      <c r="CN6" s="21">
        <f t="shared" ref="CN6:CV6" si="10">IF(CN7="",NA(),CN7)</f>
        <v>38.56</v>
      </c>
      <c r="CO6" s="21">
        <f t="shared" si="10"/>
        <v>34.5</v>
      </c>
      <c r="CP6" s="21">
        <f t="shared" si="10"/>
        <v>34.44</v>
      </c>
      <c r="CQ6" s="21">
        <f t="shared" si="10"/>
        <v>38.44</v>
      </c>
      <c r="CR6" s="21" t="str">
        <f t="shared" si="10"/>
        <v>-</v>
      </c>
      <c r="CS6" s="21">
        <f t="shared" si="10"/>
        <v>42.28</v>
      </c>
      <c r="CT6" s="21">
        <f t="shared" si="10"/>
        <v>41.06</v>
      </c>
      <c r="CU6" s="21">
        <f t="shared" si="10"/>
        <v>42.09</v>
      </c>
      <c r="CV6" s="21">
        <f t="shared" si="10"/>
        <v>42.15</v>
      </c>
      <c r="CW6" s="20" t="str">
        <f>IF(CW7="","",IF(CW7="-","【-】","【"&amp;SUBSTITUTE(TEXT(CW7,"#,##0.00"),"-","△")&amp;"】"))</f>
        <v>【43.17】</v>
      </c>
      <c r="CX6" s="21" t="str">
        <f>IF(CX7="",NA(),CX7)</f>
        <v>-</v>
      </c>
      <c r="CY6" s="21">
        <f t="shared" ref="CY6:DG6" si="11">IF(CY7="",NA(),CY7)</f>
        <v>64.45</v>
      </c>
      <c r="CZ6" s="21">
        <f t="shared" si="11"/>
        <v>65.959999999999994</v>
      </c>
      <c r="DA6" s="21">
        <f t="shared" si="11"/>
        <v>66.239999999999995</v>
      </c>
      <c r="DB6" s="21">
        <f t="shared" si="11"/>
        <v>67.08</v>
      </c>
      <c r="DC6" s="21" t="str">
        <f t="shared" si="11"/>
        <v>-</v>
      </c>
      <c r="DD6" s="21">
        <f t="shared" si="11"/>
        <v>84.34</v>
      </c>
      <c r="DE6" s="21">
        <f t="shared" si="11"/>
        <v>84.34</v>
      </c>
      <c r="DF6" s="21">
        <f t="shared" si="11"/>
        <v>84.73</v>
      </c>
      <c r="DG6" s="21">
        <f t="shared" si="11"/>
        <v>84.21</v>
      </c>
      <c r="DH6" s="20" t="str">
        <f>IF(DH7="","",IF(DH7="-","【-】","【"&amp;SUBSTITUTE(TEXT(DH7,"#,##0.00"),"-","△")&amp;"】"))</f>
        <v>【86.31】</v>
      </c>
      <c r="DI6" s="21" t="str">
        <f>IF(DI7="",NA(),DI7)</f>
        <v>-</v>
      </c>
      <c r="DJ6" s="21">
        <f t="shared" ref="DJ6:DR6" si="12">IF(DJ7="",NA(),DJ7)</f>
        <v>7.2</v>
      </c>
      <c r="DK6" s="21">
        <f t="shared" si="12"/>
        <v>10.67</v>
      </c>
      <c r="DL6" s="21">
        <f t="shared" si="12"/>
        <v>14.2</v>
      </c>
      <c r="DM6" s="21">
        <f t="shared" si="12"/>
        <v>17.100000000000001</v>
      </c>
      <c r="DN6" s="21" t="str">
        <f t="shared" si="12"/>
        <v>-</v>
      </c>
      <c r="DO6" s="21">
        <f t="shared" si="12"/>
        <v>22.79</v>
      </c>
      <c r="DP6" s="21">
        <f t="shared" si="12"/>
        <v>24.8</v>
      </c>
      <c r="DQ6" s="21">
        <f t="shared" si="12"/>
        <v>26.77</v>
      </c>
      <c r="DR6" s="21">
        <f t="shared" si="12"/>
        <v>27.46</v>
      </c>
      <c r="DS6" s="20" t="str">
        <f>IF(DS7="","",IF(DS7="-","【-】","【"&amp;SUBSTITUTE(TEXT(DS7,"#,##0.00"),"-","△")&amp;"】"))</f>
        <v>【30.82】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0.02</v>
      </c>
      <c r="EB6" s="21">
        <f t="shared" si="13"/>
        <v>7.0000000000000007E-2</v>
      </c>
      <c r="EC6" s="21">
        <f t="shared" si="13"/>
        <v>0.02</v>
      </c>
      <c r="ED6" s="20" t="str">
        <f>IF(ED7="","",IF(ED7="-","【-】","【"&amp;SUBSTITUTE(TEXT(ED7,"#,##0.00"),"-","△")&amp;"】"))</f>
        <v>【0.06】</v>
      </c>
      <c r="EE6" s="21" t="str">
        <f>IF(EE7="",NA(),EE7)</f>
        <v>-</v>
      </c>
      <c r="EF6" s="20">
        <f t="shared" ref="EF6:EN6" si="14">IF(EF7="",NA(),EF7)</f>
        <v>0</v>
      </c>
      <c r="EG6" s="20">
        <f t="shared" si="14"/>
        <v>0</v>
      </c>
      <c r="EH6" s="20">
        <f t="shared" si="14"/>
        <v>0</v>
      </c>
      <c r="EI6" s="20">
        <f t="shared" si="14"/>
        <v>0</v>
      </c>
      <c r="EJ6" s="21" t="str">
        <f t="shared" si="14"/>
        <v>-</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433675</v>
      </c>
      <c r="D7" s="23">
        <v>46</v>
      </c>
      <c r="E7" s="23">
        <v>17</v>
      </c>
      <c r="F7" s="23">
        <v>4</v>
      </c>
      <c r="G7" s="23">
        <v>0</v>
      </c>
      <c r="H7" s="23" t="s">
        <v>96</v>
      </c>
      <c r="I7" s="23" t="s">
        <v>97</v>
      </c>
      <c r="J7" s="23" t="s">
        <v>98</v>
      </c>
      <c r="K7" s="23" t="s">
        <v>99</v>
      </c>
      <c r="L7" s="23" t="s">
        <v>100</v>
      </c>
      <c r="M7" s="23" t="s">
        <v>101</v>
      </c>
      <c r="N7" s="24" t="s">
        <v>102</v>
      </c>
      <c r="O7" s="24">
        <v>77.150000000000006</v>
      </c>
      <c r="P7" s="24">
        <v>26.45</v>
      </c>
      <c r="Q7" s="24">
        <v>100</v>
      </c>
      <c r="R7" s="24">
        <v>3520</v>
      </c>
      <c r="S7" s="24">
        <v>8657</v>
      </c>
      <c r="T7" s="24">
        <v>68.92</v>
      </c>
      <c r="U7" s="24">
        <v>125.61</v>
      </c>
      <c r="V7" s="24">
        <v>2269</v>
      </c>
      <c r="W7" s="24">
        <v>1.1100000000000001</v>
      </c>
      <c r="X7" s="24">
        <v>2044.14</v>
      </c>
      <c r="Y7" s="24" t="s">
        <v>102</v>
      </c>
      <c r="Z7" s="24">
        <v>76.13</v>
      </c>
      <c r="AA7" s="24">
        <v>106.21</v>
      </c>
      <c r="AB7" s="24">
        <v>102.97</v>
      </c>
      <c r="AC7" s="24">
        <v>101.03</v>
      </c>
      <c r="AD7" s="24" t="s">
        <v>102</v>
      </c>
      <c r="AE7" s="24">
        <v>106.09</v>
      </c>
      <c r="AF7" s="24">
        <v>106.44</v>
      </c>
      <c r="AG7" s="24">
        <v>107.11</v>
      </c>
      <c r="AH7" s="24">
        <v>106.38</v>
      </c>
      <c r="AI7" s="24">
        <v>105.07</v>
      </c>
      <c r="AJ7" s="24" t="s">
        <v>102</v>
      </c>
      <c r="AK7" s="24">
        <v>172.04</v>
      </c>
      <c r="AL7" s="24">
        <v>142.32</v>
      </c>
      <c r="AM7" s="24">
        <v>128.26</v>
      </c>
      <c r="AN7" s="24">
        <v>126.36</v>
      </c>
      <c r="AO7" s="24" t="s">
        <v>102</v>
      </c>
      <c r="AP7" s="24">
        <v>69.42</v>
      </c>
      <c r="AQ7" s="24">
        <v>72.86</v>
      </c>
      <c r="AR7" s="24">
        <v>69.540000000000006</v>
      </c>
      <c r="AS7" s="24">
        <v>70.63</v>
      </c>
      <c r="AT7" s="24">
        <v>63.54</v>
      </c>
      <c r="AU7" s="24" t="s">
        <v>102</v>
      </c>
      <c r="AV7" s="24">
        <v>5.63</v>
      </c>
      <c r="AW7" s="24">
        <v>37.07</v>
      </c>
      <c r="AX7" s="24">
        <v>80.86</v>
      </c>
      <c r="AY7" s="24">
        <v>88.56</v>
      </c>
      <c r="AZ7" s="24" t="s">
        <v>102</v>
      </c>
      <c r="BA7" s="24">
        <v>43.07</v>
      </c>
      <c r="BB7" s="24">
        <v>45.42</v>
      </c>
      <c r="BC7" s="24">
        <v>50.63</v>
      </c>
      <c r="BD7" s="24">
        <v>53.28</v>
      </c>
      <c r="BE7" s="24">
        <v>50.9</v>
      </c>
      <c r="BF7" s="24" t="s">
        <v>102</v>
      </c>
      <c r="BG7" s="24">
        <v>1499.18</v>
      </c>
      <c r="BH7" s="24">
        <v>1318.76</v>
      </c>
      <c r="BI7" s="24">
        <v>1174.5</v>
      </c>
      <c r="BJ7" s="24">
        <v>1153.26</v>
      </c>
      <c r="BK7" s="24" t="s">
        <v>102</v>
      </c>
      <c r="BL7" s="24">
        <v>1163.75</v>
      </c>
      <c r="BM7" s="24">
        <v>1195.47</v>
      </c>
      <c r="BN7" s="24">
        <v>1168.69</v>
      </c>
      <c r="BO7" s="24">
        <v>1142.44</v>
      </c>
      <c r="BP7" s="24">
        <v>1099.1500000000001</v>
      </c>
      <c r="BQ7" s="24" t="s">
        <v>102</v>
      </c>
      <c r="BR7" s="24">
        <v>37.65</v>
      </c>
      <c r="BS7" s="24">
        <v>54.07</v>
      </c>
      <c r="BT7" s="24">
        <v>59.38</v>
      </c>
      <c r="BU7" s="24">
        <v>48.38</v>
      </c>
      <c r="BV7" s="24" t="s">
        <v>102</v>
      </c>
      <c r="BW7" s="24">
        <v>72.599999999999994</v>
      </c>
      <c r="BX7" s="24">
        <v>69.430000000000007</v>
      </c>
      <c r="BY7" s="24">
        <v>70.709999999999994</v>
      </c>
      <c r="BZ7" s="24">
        <v>66.63</v>
      </c>
      <c r="CA7" s="24">
        <v>72.92</v>
      </c>
      <c r="CB7" s="24" t="s">
        <v>102</v>
      </c>
      <c r="CC7" s="24">
        <v>331.48</v>
      </c>
      <c r="CD7" s="24">
        <v>250.94</v>
      </c>
      <c r="CE7" s="24">
        <v>232.5</v>
      </c>
      <c r="CF7" s="24">
        <v>256.44</v>
      </c>
      <c r="CG7" s="24" t="s">
        <v>102</v>
      </c>
      <c r="CH7" s="24">
        <v>228.64</v>
      </c>
      <c r="CI7" s="24">
        <v>239.46</v>
      </c>
      <c r="CJ7" s="24">
        <v>233.15</v>
      </c>
      <c r="CK7" s="24">
        <v>252.17</v>
      </c>
      <c r="CL7" s="24">
        <v>225.78</v>
      </c>
      <c r="CM7" s="24" t="s">
        <v>102</v>
      </c>
      <c r="CN7" s="24">
        <v>38.56</v>
      </c>
      <c r="CO7" s="24">
        <v>34.5</v>
      </c>
      <c r="CP7" s="24">
        <v>34.44</v>
      </c>
      <c r="CQ7" s="24">
        <v>38.44</v>
      </c>
      <c r="CR7" s="24" t="s">
        <v>102</v>
      </c>
      <c r="CS7" s="24">
        <v>42.28</v>
      </c>
      <c r="CT7" s="24">
        <v>41.06</v>
      </c>
      <c r="CU7" s="24">
        <v>42.09</v>
      </c>
      <c r="CV7" s="24">
        <v>42.15</v>
      </c>
      <c r="CW7" s="24">
        <v>43.17</v>
      </c>
      <c r="CX7" s="24" t="s">
        <v>102</v>
      </c>
      <c r="CY7" s="24">
        <v>64.45</v>
      </c>
      <c r="CZ7" s="24">
        <v>65.959999999999994</v>
      </c>
      <c r="DA7" s="24">
        <v>66.239999999999995</v>
      </c>
      <c r="DB7" s="24">
        <v>67.08</v>
      </c>
      <c r="DC7" s="24" t="s">
        <v>102</v>
      </c>
      <c r="DD7" s="24">
        <v>84.34</v>
      </c>
      <c r="DE7" s="24">
        <v>84.34</v>
      </c>
      <c r="DF7" s="24">
        <v>84.73</v>
      </c>
      <c r="DG7" s="24">
        <v>84.21</v>
      </c>
      <c r="DH7" s="24">
        <v>86.31</v>
      </c>
      <c r="DI7" s="24" t="s">
        <v>102</v>
      </c>
      <c r="DJ7" s="24">
        <v>7.2</v>
      </c>
      <c r="DK7" s="24">
        <v>10.67</v>
      </c>
      <c r="DL7" s="24">
        <v>14.2</v>
      </c>
      <c r="DM7" s="24">
        <v>17.100000000000001</v>
      </c>
      <c r="DN7" s="24" t="s">
        <v>102</v>
      </c>
      <c r="DO7" s="24">
        <v>22.79</v>
      </c>
      <c r="DP7" s="24">
        <v>24.8</v>
      </c>
      <c r="DQ7" s="24">
        <v>26.77</v>
      </c>
      <c r="DR7" s="24">
        <v>27.46</v>
      </c>
      <c r="DS7" s="24">
        <v>30.82</v>
      </c>
      <c r="DT7" s="24" t="s">
        <v>102</v>
      </c>
      <c r="DU7" s="24">
        <v>0</v>
      </c>
      <c r="DV7" s="24">
        <v>0</v>
      </c>
      <c r="DW7" s="24">
        <v>0</v>
      </c>
      <c r="DX7" s="24">
        <v>0</v>
      </c>
      <c r="DY7" s="24" t="s">
        <v>102</v>
      </c>
      <c r="DZ7" s="24">
        <v>0.01</v>
      </c>
      <c r="EA7" s="24">
        <v>0.02</v>
      </c>
      <c r="EB7" s="24">
        <v>7.0000000000000007E-2</v>
      </c>
      <c r="EC7" s="24">
        <v>0.02</v>
      </c>
      <c r="ED7" s="24">
        <v>0.06</v>
      </c>
      <c r="EE7" s="24" t="s">
        <v>102</v>
      </c>
      <c r="EF7" s="24">
        <v>0</v>
      </c>
      <c r="EG7" s="24">
        <v>0</v>
      </c>
      <c r="EH7" s="24">
        <v>0</v>
      </c>
      <c r="EI7" s="24">
        <v>0</v>
      </c>
      <c r="EJ7" s="24" t="s">
        <v>102</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2026-01-22T06:24:33Z</cp:lastPrinted>
  <dcterms:created xsi:type="dcterms:W3CDTF">2025-12-23T06:14:53Z</dcterms:created>
  <dcterms:modified xsi:type="dcterms:W3CDTF">2026-02-05T07:45:42Z</dcterms:modified>
  <cp:category/>
</cp:coreProperties>
</file>