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4 合志市\"/>
    </mc:Choice>
  </mc:AlternateContent>
  <xr:revisionPtr revIDLastSave="0" documentId="13_ncr:1_{30D4B382-45EA-4B06-A2CB-B8F6D896738A}" xr6:coauthVersionLast="47" xr6:coauthVersionMax="47" xr10:uidLastSave="{00000000-0000-0000-0000-000000000000}"/>
  <workbookProtection workbookAlgorithmName="SHA-512" workbookHashValue="gLxxFJUVydMPrLVqpbunSzBlcIrewLNe7wkvBm1raxj1vh1KalUap1XNDaTFq51VXX8iSlnsPmAy0JvPSe9Qag==" workbookSaltValue="ENc8CV0YbbWFbWdyeGQCl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<sst xmlns="http://schemas.openxmlformats.org/spreadsheetml/2006/main" count="231" uniqueCount="115">
  <si>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</si>
  <si>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</si>
  <si>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</si>
  <si>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</si>
  <si>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</si>
  <si>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</si>
  <si>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</si>
  <si>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</si>
  <si>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</si>
  <si>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</si>
  <si>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</si>
  <si>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</si>
  <si>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</si>
  <si>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</si>
  <si>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</si>
  <si>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</si>
  <si>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</si>
  <si>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</si>
  <si>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</si>
  <si>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</si>
  <si>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</si>
  <si>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</si>
  <si>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</si>
  <si>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</si>
  <si>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</si>
  <si>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</si>
  <si>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</si>
  <si>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</si>
  <si>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</si>
  <si>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</si>
  <si>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</si>
  <si>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</si>
  <si>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</si>
  <si>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</si>
  <si>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</si>
  <si>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</si>
  <si>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</si>
  <si>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</si>
  <si>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</si>
  <si>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</si>
  <si>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</si>
  <si>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</si>
  <si>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</si>
  <si>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</si>
  <si>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</si>
  <si>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</si>
  <si>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</si>
  <si>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</si>
  <si>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</si>
  <si>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</si>
  <si>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</si>
  <si>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</si>
  <si>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</si>
  <si>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</si>
  <si>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</si>
  <si>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</si>
  <si>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</si>
  <si>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</si>
  <si>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</si>
  <si>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</si>
  <si>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</si>
  <si>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</si>
  <si>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</si>
  <si>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</si>
  <si>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</si>
  <si>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</si>
  <si>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</si>
  <si>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</si>
  <si>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</si>
  <si>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</si>
  <si>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</si>
  <si>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</si>
  <si>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</si>
  <si>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</si>
  <si>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</si>
  <si>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</si>
  <si>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</si>
  <si>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</si>
  <si>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</si>
  <si>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</si>
  <si>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</si>
  <si>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</si>
  <si>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</si>
  <si>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</si>
  <si>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</si>
  <si>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</si>
  <si>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</si>
  <si>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</si>
  <si>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</si>
  <si>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</si>
  <si>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</si>
  <si>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</si>
  <si>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</si>
  <si>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</si>
  <si>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</si>
  <si>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</si>
  <si>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</si>
  <si>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</si>
  <si>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</si>
  <si>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</si>
  <si>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</si>
  <si>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</si>
  <si>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</si>
  <si>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</si>
  <si>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</si>
  <si>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</si>
  <si>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</si>
  <si>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</si>
  <si>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</si>
  <si>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</si>
  <si>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</si>
  <si>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</si>
  <si>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本事業については、処理区域人口の少ない地域を対象としているため、汚水処理原価が高くなる傾向があります。安定した下水道事業サービスの持続と施設の老朽化へ対応するためには使用料値上げは不可避であり、令和元年度に1回目、令和5年9月に2回目の値上げを行いました。さらに、令和9年度に3回目の値上げを行う予定です。また、老朽化対策としてストックマネジメント計画に基づき、更新事業を計画的に進めています。
　本市は今後数年は人口増が見込まれますが、いずれ人口が減少していくことが予想されるため将来を見据えた経営が必要と考えています。令和5年度に経営戦略の見直しを行いましたが、今後も経営環境の変化に適切に対応するとともに、引き続き下水道事業の効率化と経営の健全化に取り組んでいきます。</t>
    <phoneticPr fontId="4"/>
  </si>
  <si>
    <t>　本市事業については、平成4年の供用開始から30年以上が経過しています。処理場やポンプ場施設において電気設備・機械設備等の老朽化が進んでいます。長寿命化計画やストックマネジメント計画に基づき、更新の優先度が高いとされた順に国庫補助事業の採択を受けながら改築・更新を実施しています。令和6年度から処理場及び汚水中継ポンプ場施設の大規模な耐震・改築工事を行っています。</t>
    <rPh sb="175" eb="176">
      <t>オコナ</t>
    </rPh>
    <phoneticPr fontId="4"/>
  </si>
  <si>
    <r>
      <rPr>
        <sz val="11"/>
        <rFont val="ＭＳ ゴシック"/>
        <family val="3"/>
        <charset val="128"/>
      </rPr>
      <t xml:space="preserve"> 本市の特定環境保全公共下水道事業は、単独処理場1箇所と汚水中継ポンプ場4箇所を有し、公共下水道事業、農業集落排水事業と同一の料金体系としています。　</t>
    </r>
    <r>
      <rPr>
        <sz val="11"/>
        <color rgb="FFFF0000"/>
        <rFont val="ＭＳ ゴシック"/>
        <family val="3"/>
        <charset val="128"/>
      </rPr>
      <t xml:space="preserve">
　</t>
    </r>
    <r>
      <rPr>
        <sz val="11"/>
        <rFont val="ＭＳ ゴシック"/>
        <family val="3"/>
        <charset val="128"/>
      </rPr>
      <t>平成27年度から地方公営企業会計に移行し、10回目の決算となりましたが、経常収益が経常費用を上回ったため、①の経常収支比率が100％を越え、単年度収支が2年連続の黒字となりました。⑤の経費回収率については、前年度比で4.59%向上したものの、100％未満で汚水処理費用を使用料収入で賄えていない状況であり、依然として一般会計からの繰入金に依存した経営となっています。</t>
    </r>
    <r>
      <rPr>
        <sz val="11"/>
        <color rgb="FFFF0000"/>
        <rFont val="ＭＳ ゴシック"/>
        <family val="3"/>
        <charset val="128"/>
      </rPr>
      <t xml:space="preserve">
</t>
    </r>
    <r>
      <rPr>
        <sz val="11"/>
        <rFont val="ＭＳ ゴシック"/>
        <family val="3"/>
        <charset val="128"/>
      </rPr>
      <t>　営業収益に対する累積欠損金の状況を表す②累積欠損金比率は、前年度比で21.88％減少し改善しています。</t>
    </r>
    <r>
      <rPr>
        <sz val="11"/>
        <color rgb="FFFF0000"/>
        <rFont val="ＭＳ ゴシック"/>
        <family val="3"/>
        <charset val="128"/>
      </rPr>
      <t xml:space="preserve">
　</t>
    </r>
    <r>
      <rPr>
        <sz val="11"/>
        <rFont val="ＭＳ ゴシック"/>
        <family val="3"/>
        <charset val="128"/>
      </rPr>
      <t>これらの経営指標が向上した主な要因は、令和5年度の下水道使用料改定や人口増加などにより下水道使用料である営業収益が増加したことによるものです。</t>
    </r>
    <r>
      <rPr>
        <sz val="11"/>
        <color rgb="FFFF0000"/>
        <rFont val="ＭＳ ゴシック"/>
        <family val="3"/>
        <charset val="128"/>
      </rPr>
      <t xml:space="preserve">
　</t>
    </r>
    <r>
      <rPr>
        <sz val="11"/>
        <rFont val="ＭＳ ゴシック"/>
        <family val="3"/>
        <charset val="128"/>
      </rPr>
      <t>今後も使用料改定による使用料収入の増収や維持管理費等のコスト抑制に努めながら累積欠損金の解消を目指していきます。</t>
    </r>
    <r>
      <rPr>
        <sz val="11"/>
        <color rgb="FFFF0000"/>
        <rFont val="ＭＳ ゴシック"/>
        <family val="3"/>
        <charset val="128"/>
      </rPr>
      <t xml:space="preserve">
　</t>
    </r>
    <r>
      <rPr>
        <sz val="11"/>
        <rFont val="ＭＳ ゴシック"/>
        <family val="3"/>
        <charset val="128"/>
      </rPr>
      <t>④の企業債残高対事業規模比率は、類似団体平均値より高いものの、企業債残高の減により年々減少しています。必要な更新事業を先送りにすることがないよう留意していく必要があります。</t>
    </r>
    <rPh sb="113" eb="115">
      <t>ケイジョウ</t>
    </rPh>
    <rPh sb="115" eb="117">
      <t>シュウエキ</t>
    </rPh>
    <rPh sb="118" eb="120">
      <t>ケイジョウ</t>
    </rPh>
    <rPh sb="120" eb="122">
      <t>ヒヨウ</t>
    </rPh>
    <rPh sb="123" eb="125">
      <t>ウワマワ</t>
    </rPh>
    <rPh sb="147" eb="150">
      <t>タンネンド</t>
    </rPh>
    <rPh sb="150" eb="152">
      <t>シュウシ</t>
    </rPh>
    <rPh sb="154" eb="155">
      <t>ネン</t>
    </rPh>
    <rPh sb="155" eb="157">
      <t>レンゾク</t>
    </rPh>
    <rPh sb="293" eb="294">
      <t>ド</t>
    </rPh>
    <rPh sb="358" eb="361">
      <t>ゲスイドウ</t>
    </rPh>
    <rPh sb="361" eb="364">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</si>
</sst>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4" borderId="6"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7" xfId="0" applyFont="1" applyFill="1" applyBorder="1" applyAlignment="1" applyProtection="1">
      <alignment horizontal="left" vertical="top" wrapText="1"/>
      <protection locked="0"/>
    </xf>
    <xf numFmtId="0" fontId="15" fillId="4" borderId="8"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4" borderId="6" xfId="0" applyFont="1" applyFill="1" applyBorder="1" applyAlignment="1" applyProtection="1">
      <alignment horizontal="left" vertical="top" wrapText="1"/>
      <protection locked="0"/>
    </xf>
    <xf numFmtId="0" fontId="16" fillId="4" borderId="0" xfId="0" applyFont="1" applyFill="1" applyAlignment="1" applyProtection="1">
      <alignment horizontal="left" vertical="top" wrapText="1"/>
      <protection locked="0"/>
    </xf>
    <xf numFmtId="0" fontId="16" fillId="4" borderId="7"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0.14000000000000001</c:v>
                </c:pt>
                <c:pt idx="3">
                  <c:v>0</c:v>
                </c:pt>
                <c:pt idx="4">
                  <c:v>0</c:v>
                </c:pt>
              </c:numCache>
            </c:numRef>
          </c:val>
          <c:extLst>
            <c:ext xmlns:c16="http://schemas.microsoft.com/office/drawing/2014/chart" uri="{C3380CC4-5D6E-409C-BE32-E72D297353CC}">
              <c16:uniqueId val="{00000000-3D28-47B4-A0E3-80E6534C01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3D28-47B4-A0E3-80E6534C01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71.209999999999994</c:v>
                </c:pt>
                <c:pt idx="1">
                  <c:v>73.22</c:v>
                </c:pt>
                <c:pt idx="2">
                  <c:v>73.069999999999993</c:v>
                </c:pt>
                <c:pt idx="3">
                  <c:v>76.2</c:v>
                </c:pt>
                <c:pt idx="4">
                  <c:v>78.2</c:v>
                </c:pt>
              </c:numCache>
            </c:numRef>
          </c:val>
          <c:extLst>
            <c:ext xmlns:c16="http://schemas.microsoft.com/office/drawing/2014/chart" uri="{C3380CC4-5D6E-409C-BE32-E72D297353CC}">
              <c16:uniqueId val="{00000000-308C-47AA-B59D-6B10640C7C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308C-47AA-B59D-6B10640C7C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99.49</c:v>
                </c:pt>
                <c:pt idx="1">
                  <c:v>99.34</c:v>
                </c:pt>
                <c:pt idx="2">
                  <c:v>99.37</c:v>
                </c:pt>
                <c:pt idx="3">
                  <c:v>99.53</c:v>
                </c:pt>
                <c:pt idx="4">
                  <c:v>99.76</c:v>
                </c:pt>
              </c:numCache>
            </c:numRef>
          </c:val>
          <c:extLst>
            <c:ext xmlns:c16="http://schemas.microsoft.com/office/drawing/2014/chart" uri="{C3380CC4-5D6E-409C-BE32-E72D297353CC}">
              <c16:uniqueId val="{00000000-8406-4439-BD11-CA8089694C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8406-4439-BD11-CA8089694C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98.08</c:v>
                </c:pt>
                <c:pt idx="1">
                  <c:v>95.04</c:v>
                </c:pt>
                <c:pt idx="2">
                  <c:v>89.41</c:v>
                </c:pt>
                <c:pt idx="3">
                  <c:v>107.85</c:v>
                </c:pt>
                <c:pt idx="4">
                  <c:v>105.18</c:v>
                </c:pt>
              </c:numCache>
            </c:numRef>
          </c:val>
          <c:extLst>
            <c:ext xmlns:c16="http://schemas.microsoft.com/office/drawing/2014/chart" uri="{C3380CC4-5D6E-409C-BE32-E72D297353CC}">
              <c16:uniqueId val="{00000000-1A40-4854-833B-DCB4A65983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1A40-4854-833B-DCB4A65983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17.79</c:v>
                </c:pt>
                <c:pt idx="1">
                  <c:v>19.37</c:v>
                </c:pt>
                <c:pt idx="2">
                  <c:v>22.21</c:v>
                </c:pt>
                <c:pt idx="3">
                  <c:v>24.89</c:v>
                </c:pt>
                <c:pt idx="4">
                  <c:v>26.97</c:v>
                </c:pt>
              </c:numCache>
            </c:numRef>
          </c:val>
          <c:extLst>
            <c:ext xmlns:c16="http://schemas.microsoft.com/office/drawing/2014/chart" uri="{C3380CC4-5D6E-409C-BE32-E72D297353CC}">
              <c16:uniqueId val="{00000000-5DF1-401E-B6B7-16B149BE01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5DF1-401E-B6B7-16B149BE01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14-43D0-8264-E7130857DB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514-43D0-8264-E7130857DB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233.17</c:v>
                </c:pt>
                <c:pt idx="1">
                  <c:v>243.29</c:v>
                </c:pt>
                <c:pt idx="2">
                  <c:v>264.19</c:v>
                </c:pt>
                <c:pt idx="3">
                  <c:v>234.07</c:v>
                </c:pt>
                <c:pt idx="4">
                  <c:v>212.19</c:v>
                </c:pt>
              </c:numCache>
            </c:numRef>
          </c:val>
          <c:extLst>
            <c:ext xmlns:c16="http://schemas.microsoft.com/office/drawing/2014/chart" uri="{C3380CC4-5D6E-409C-BE32-E72D297353CC}">
              <c16:uniqueId val="{00000000-D980-47F7-8550-099938558F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D980-47F7-8550-099938558F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105.65</c:v>
                </c:pt>
                <c:pt idx="1">
                  <c:v>156.97</c:v>
                </c:pt>
                <c:pt idx="2">
                  <c:v>199.23</c:v>
                </c:pt>
                <c:pt idx="3">
                  <c:v>229.53</c:v>
                </c:pt>
                <c:pt idx="4">
                  <c:v>286.19</c:v>
                </c:pt>
              </c:numCache>
            </c:numRef>
          </c:val>
          <c:extLst>
            <c:ext xmlns:c16="http://schemas.microsoft.com/office/drawing/2014/chart" uri="{C3380CC4-5D6E-409C-BE32-E72D297353CC}">
              <c16:uniqueId val="{00000000-D754-49A9-AD41-4AE942AED2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D754-49A9-AD41-4AE942AED2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1487.96</c:v>
                </c:pt>
                <c:pt idx="1">
                  <c:v>1461.38</c:v>
                </c:pt>
                <c:pt idx="2">
                  <c:v>1371.55</c:v>
                </c:pt>
                <c:pt idx="3">
                  <c:v>1213.4100000000001</c:v>
                </c:pt>
                <c:pt idx="4">
                  <c:v>1067.58</c:v>
                </c:pt>
              </c:numCache>
            </c:numRef>
          </c:val>
          <c:extLst>
            <c:ext xmlns:c16="http://schemas.microsoft.com/office/drawing/2014/chart" uri="{C3380CC4-5D6E-409C-BE32-E72D297353CC}">
              <c16:uniqueId val="{00000000-3FDF-464D-BCF9-9F8AFEC2EB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3FDF-464D-BCF9-9F8AFEC2EB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88.46</c:v>
                </c:pt>
                <c:pt idx="1">
                  <c:v>87.47</c:v>
                </c:pt>
                <c:pt idx="2">
                  <c:v>87.38</c:v>
                </c:pt>
                <c:pt idx="3">
                  <c:v>91.98</c:v>
                </c:pt>
                <c:pt idx="4">
                  <c:v>96.57</c:v>
                </c:pt>
              </c:numCache>
            </c:numRef>
          </c:val>
          <c:extLst>
            <c:ext xmlns:c16="http://schemas.microsoft.com/office/drawing/2014/chart" uri="{C3380CC4-5D6E-409C-BE32-E72D297353CC}">
              <c16:uniqueId val="{00000000-8745-45AB-B826-C0771E3A8B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8745-45AB-B826-C0771E3A8B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DD53-40BC-9177-AD19F65775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DD53-40BC-9177-AD19F65775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合志市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65160</v>
      </c>
      <c r="AM8" s="41"/>
      <c r="AN8" s="41"/>
      <c r="AO8" s="41"/>
      <c r="AP8" s="41"/>
      <c r="AQ8" s="41"/>
      <c r="AR8" s="41"/>
      <c r="AS8" s="41"/>
      <c r="AT8" s="34">
        <f>データ!T6</f>
        <v>53.19</v>
      </c>
      <c r="AU8" s="34"/>
      <c r="AV8" s="34"/>
      <c r="AW8" s="34"/>
      <c r="AX8" s="34"/>
      <c r="AY8" s="34"/>
      <c r="AZ8" s="34"/>
      <c r="BA8" s="34"/>
      <c r="BB8" s="34">
        <f>データ!U6</f>
        <v>1225.04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67.790000000000006</v>
      </c>
      <c r="J10" s="34"/>
      <c r="K10" s="34"/>
      <c r="L10" s="34"/>
      <c r="M10" s="34"/>
      <c r="N10" s="34"/>
      <c r="O10" s="34"/>
      <c r="P10" s="34">
        <f>データ!P6</f>
        <v>20.86</v>
      </c>
      <c r="Q10" s="34"/>
      <c r="R10" s="34"/>
      <c r="S10" s="34"/>
      <c r="T10" s="34"/>
      <c r="U10" s="34"/>
      <c r="V10" s="34"/>
      <c r="W10" s="34">
        <f>データ!Q6</f>
        <v>95.46</v>
      </c>
      <c r="X10" s="34"/>
      <c r="Y10" s="34"/>
      <c r="Z10" s="34"/>
      <c r="AA10" s="34"/>
      <c r="AB10" s="34"/>
      <c r="AC10" s="34"/>
      <c r="AD10" s="41">
        <f>データ!R6</f>
        <v>2596</v>
      </c>
      <c r="AE10" s="41"/>
      <c r="AF10" s="41"/>
      <c r="AG10" s="41"/>
      <c r="AH10" s="41"/>
      <c r="AI10" s="41"/>
      <c r="AJ10" s="41"/>
      <c r="AK10" s="2"/>
      <c r="AL10" s="41">
        <f>データ!V6</f>
        <v>13608</v>
      </c>
      <c r="AM10" s="41"/>
      <c r="AN10" s="41"/>
      <c r="AO10" s="41"/>
      <c r="AP10" s="41"/>
      <c r="AQ10" s="41"/>
      <c r="AR10" s="41"/>
      <c r="AS10" s="41"/>
      <c r="AT10" s="34">
        <f>データ!W6</f>
        <v>4.58</v>
      </c>
      <c r="AU10" s="34"/>
      <c r="AV10" s="34"/>
      <c r="AW10" s="34"/>
      <c r="AX10" s="34"/>
      <c r="AY10" s="34"/>
      <c r="AZ10" s="34"/>
      <c r="BA10" s="34"/>
      <c r="BB10" s="34">
        <f>データ!X6</f>
        <v>2971.18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6.149999999999999"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KXgGqK88qlbDsWdX+9yexmBIYvxO5Iv25vlW2cjFtBICDmE/PGHCZqaU2QBRu7+SHt1Ym0k0IjzKCGLlmrJVA==" saltValue="GtBX2LM5eCtxZD4HDMkrv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432164</v>
      </c>
      <c r="D6" s="19">
        <f t="shared" si="3"/>
        <v>46</v>
      </c>
      <c r="E6" s="19">
        <f t="shared" si="3"/>
        <v>17</v>
      </c>
      <c r="F6" s="19">
        <f t="shared" si="3"/>
        <v>4</v>
      </c>
      <c r="G6" s="19">
        <f t="shared" si="3"/>
        <v>0</v>
      </c>
      <c r="H6" s="19" t="str">
        <f t="shared" si="3"/>
        <v>熊本県　合志市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67.790000000000006</v>
      </c>
      <c r="P6" s="20">
        <f t="shared" si="3"/>
        <v>20.86</v>
      </c>
      <c r="Q6" s="20">
        <f t="shared" si="3"/>
        <v>95.46</v>
      </c>
      <c r="R6" s="20">
        <f t="shared" si="3"/>
        <v>2596</v>
      </c>
      <c r="S6" s="20">
        <f t="shared" si="3"/>
        <v>65160</v>
      </c>
      <c r="T6" s="20">
        <f t="shared" si="3"/>
        <v>53.19</v>
      </c>
      <c r="U6" s="20">
        <f t="shared" si="3"/>
        <v>1225.04</v>
      </c>
      <c r="V6" s="20">
        <f t="shared" si="3"/>
        <v>13608</v>
      </c>
      <c r="W6" s="20">
        <f t="shared" si="3"/>
        <v>4.58</v>
      </c>
      <c r="X6" s="20">
        <f t="shared" si="3"/>
        <v>2971.18</v>
      </c>
      <c r="Y6" s="21">
        <f>IF(Y7="",NA(),Y7)</f>
        <v>98.08</v>
      </c>
      <c r="Z6" s="21">
        <f t="shared" ref="Z6:AH6" si="4">IF(Z7="",NA(),Z7)</f>
        <v>95.04</v>
      </c>
      <c r="AA6" s="21">
        <f t="shared" si="4"/>
        <v>89.41</v>
      </c>
      <c r="AB6" s="21">
        <f t="shared" si="4"/>
        <v>107.85</v>
      </c>
      <c r="AC6" s="21">
        <f t="shared" si="4"/>
        <v>105.18</v>
      </c>
      <c r="AD6" s="21">
        <f t="shared" si="4"/>
        <v>105.78</v>
      </c>
      <c r="AE6" s="21">
        <f t="shared" si="4"/>
        <v>104.11</v>
      </c>
      <c r="AF6" s="21">
        <f t="shared" si="4"/>
        <v>101.98</v>
      </c>
      <c r="AG6" s="21">
        <f t="shared" si="4"/>
        <v>102.68</v>
      </c>
      <c r="AH6" s="21">
        <f t="shared" si="4"/>
        <v>103.79</v>
      </c>
      <c r="AI6" s="20" t="str">
        <f>IF(AI7="","",IF(AI7="-","【-】","【"&amp;SUBSTITUTE(TEXT(AI7,"#,##0.00"),"-","△")&amp;"】"))</f>
        <v>【105.07】</v>
      </c>
      <c r="AJ6" s="21">
        <f>IF(AJ7="",NA(),AJ7)</f>
        <v>233.17</v>
      </c>
      <c r="AK6" s="21">
        <f t="shared" ref="AK6:AS6" si="5">IF(AK7="",NA(),AK7)</f>
        <v>243.29</v>
      </c>
      <c r="AL6" s="21">
        <f t="shared" si="5"/>
        <v>264.19</v>
      </c>
      <c r="AM6" s="21">
        <f t="shared" si="5"/>
        <v>234.07</v>
      </c>
      <c r="AN6" s="21">
        <f t="shared" si="5"/>
        <v>212.19</v>
      </c>
      <c r="AO6" s="21">
        <f t="shared" si="5"/>
        <v>63.96</v>
      </c>
      <c r="AP6" s="21">
        <f t="shared" si="5"/>
        <v>46.91</v>
      </c>
      <c r="AQ6" s="21">
        <f t="shared" si="5"/>
        <v>52.27</v>
      </c>
      <c r="AR6" s="21">
        <f t="shared" si="5"/>
        <v>58.68</v>
      </c>
      <c r="AS6" s="21">
        <f t="shared" si="5"/>
        <v>53.87</v>
      </c>
      <c r="AT6" s="20" t="str">
        <f>IF(AT7="","",IF(AT7="-","【-】","【"&amp;SUBSTITUTE(TEXT(AT7,"#,##0.00"),"-","△")&amp;"】"))</f>
        <v>【63.54】</v>
      </c>
      <c r="AU6" s="21">
        <f>IF(AU7="",NA(),AU7)</f>
        <v>105.65</v>
      </c>
      <c r="AV6" s="21">
        <f t="shared" ref="AV6:BD6" si="6">IF(AV7="",NA(),AV7)</f>
        <v>156.97</v>
      </c>
      <c r="AW6" s="21">
        <f t="shared" si="6"/>
        <v>199.23</v>
      </c>
      <c r="AX6" s="21">
        <f t="shared" si="6"/>
        <v>229.53</v>
      </c>
      <c r="AY6" s="21">
        <f t="shared" si="6"/>
        <v>286.19</v>
      </c>
      <c r="AZ6" s="21">
        <f t="shared" si="6"/>
        <v>44.24</v>
      </c>
      <c r="BA6" s="21">
        <f t="shared" si="6"/>
        <v>44.35</v>
      </c>
      <c r="BB6" s="21">
        <f t="shared" si="6"/>
        <v>41.51</v>
      </c>
      <c r="BC6" s="21">
        <f t="shared" si="6"/>
        <v>45.01</v>
      </c>
      <c r="BD6" s="21">
        <f t="shared" si="6"/>
        <v>46.37</v>
      </c>
      <c r="BE6" s="20" t="str">
        <f>IF(BE7="","",IF(BE7="-","【-】","【"&amp;SUBSTITUTE(TEXT(BE7,"#,##0.00"),"-","△")&amp;"】"))</f>
        <v>【50.90】</v>
      </c>
      <c r="BF6" s="21">
        <f>IF(BF7="",NA(),BF7)</f>
        <v>1487.96</v>
      </c>
      <c r="BG6" s="21">
        <f t="shared" ref="BG6:BO6" si="7">IF(BG7="",NA(),BG7)</f>
        <v>1461.38</v>
      </c>
      <c r="BH6" s="21">
        <f t="shared" si="7"/>
        <v>1371.55</v>
      </c>
      <c r="BI6" s="21">
        <f t="shared" si="7"/>
        <v>1213.4100000000001</v>
      </c>
      <c r="BJ6" s="21">
        <f t="shared" si="7"/>
        <v>1067.58</v>
      </c>
      <c r="BK6" s="21">
        <f t="shared" si="7"/>
        <v>1258.43</v>
      </c>
      <c r="BL6" s="21">
        <f t="shared" si="7"/>
        <v>1283.69</v>
      </c>
      <c r="BM6" s="21">
        <f t="shared" si="7"/>
        <v>1160.22</v>
      </c>
      <c r="BN6" s="21">
        <f t="shared" si="7"/>
        <v>1141.98</v>
      </c>
      <c r="BO6" s="21">
        <f t="shared" si="7"/>
        <v>1062.58</v>
      </c>
      <c r="BP6" s="20" t="str">
        <f>IF(BP7="","",IF(BP7="-","【-】","【"&amp;SUBSTITUTE(TEXT(BP7,"#,##0.00"),"-","△")&amp;"】"))</f>
        <v>【1,099.15】</v>
      </c>
      <c r="BQ6" s="21">
        <f>IF(BQ7="",NA(),BQ7)</f>
        <v>88.46</v>
      </c>
      <c r="BR6" s="21">
        <f t="shared" ref="BR6:BZ6" si="8">IF(BR7="",NA(),BR7)</f>
        <v>87.47</v>
      </c>
      <c r="BS6" s="21">
        <f t="shared" si="8"/>
        <v>87.38</v>
      </c>
      <c r="BT6" s="21">
        <f t="shared" si="8"/>
        <v>91.98</v>
      </c>
      <c r="BU6" s="21">
        <f t="shared" si="8"/>
        <v>96.57</v>
      </c>
      <c r="BV6" s="21">
        <f t="shared" si="8"/>
        <v>73.36</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190.48</v>
      </c>
      <c r="CI6" s="21">
        <f t="shared" si="9"/>
        <v>193.59</v>
      </c>
      <c r="CJ6" s="21">
        <f t="shared" si="9"/>
        <v>194.42</v>
      </c>
      <c r="CK6" s="21">
        <f t="shared" si="9"/>
        <v>201.33</v>
      </c>
      <c r="CL6" s="20" t="str">
        <f>IF(CL7="","",IF(CL7="-","【-】","【"&amp;SUBSTITUTE(TEXT(CL7,"#,##0.00"),"-","△")&amp;"】"))</f>
        <v>【225.78】</v>
      </c>
      <c r="CM6" s="21">
        <f>IF(CM7="",NA(),CM7)</f>
        <v>71.209999999999994</v>
      </c>
      <c r="CN6" s="21">
        <f t="shared" ref="CN6:CV6" si="10">IF(CN7="",NA(),CN7)</f>
        <v>73.22</v>
      </c>
      <c r="CO6" s="21">
        <f t="shared" si="10"/>
        <v>73.069999999999993</v>
      </c>
      <c r="CP6" s="21">
        <f t="shared" si="10"/>
        <v>76.2</v>
      </c>
      <c r="CQ6" s="21">
        <f t="shared" si="10"/>
        <v>78.2</v>
      </c>
      <c r="CR6" s="21">
        <f t="shared" si="10"/>
        <v>42.4</v>
      </c>
      <c r="CS6" s="21">
        <f t="shared" si="10"/>
        <v>44.24</v>
      </c>
      <c r="CT6" s="21">
        <f t="shared" si="10"/>
        <v>45.3</v>
      </c>
      <c r="CU6" s="21">
        <f t="shared" si="10"/>
        <v>45.6</v>
      </c>
      <c r="CV6" s="21">
        <f t="shared" si="10"/>
        <v>44.79</v>
      </c>
      <c r="CW6" s="20" t="str">
        <f>IF(CW7="","",IF(CW7="-","【-】","【"&amp;SUBSTITUTE(TEXT(CW7,"#,##0.00"),"-","△")&amp;"】"))</f>
        <v>【43.17】</v>
      </c>
      <c r="CX6" s="21">
        <f>IF(CX7="",NA(),CX7)</f>
        <v>99.49</v>
      </c>
      <c r="CY6" s="21">
        <f t="shared" ref="CY6:DG6" si="11">IF(CY7="",NA(),CY7)</f>
        <v>99.34</v>
      </c>
      <c r="CZ6" s="21">
        <f t="shared" si="11"/>
        <v>99.37</v>
      </c>
      <c r="DA6" s="21">
        <f t="shared" si="11"/>
        <v>99.53</v>
      </c>
      <c r="DB6" s="21">
        <f t="shared" si="11"/>
        <v>99.76</v>
      </c>
      <c r="DC6" s="21">
        <f t="shared" si="11"/>
        <v>84.19</v>
      </c>
      <c r="DD6" s="21">
        <f t="shared" si="11"/>
        <v>88.15</v>
      </c>
      <c r="DE6" s="21">
        <f t="shared" si="11"/>
        <v>88.37</v>
      </c>
      <c r="DF6" s="21">
        <f t="shared" si="11"/>
        <v>88.66</v>
      </c>
      <c r="DG6" s="21">
        <f t="shared" si="11"/>
        <v>88.68</v>
      </c>
      <c r="DH6" s="20" t="str">
        <f>IF(DH7="","",IF(DH7="-","【-】","【"&amp;SUBSTITUTE(TEXT(DH7,"#,##0.00"),"-","△")&amp;"】"))</f>
        <v>【86.31】</v>
      </c>
      <c r="DI6" s="21">
        <f>IF(DI7="",NA(),DI7)</f>
        <v>17.79</v>
      </c>
      <c r="DJ6" s="21">
        <f t="shared" ref="DJ6:DR6" si="12">IF(DJ7="",NA(),DJ7)</f>
        <v>19.37</v>
      </c>
      <c r="DK6" s="21">
        <f t="shared" si="12"/>
        <v>22.21</v>
      </c>
      <c r="DL6" s="21">
        <f t="shared" si="12"/>
        <v>24.89</v>
      </c>
      <c r="DM6" s="21">
        <f t="shared" si="12"/>
        <v>26.97</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1">
        <f t="shared" si="14"/>
        <v>0.14000000000000001</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432164</v>
      </c>
      <c r="D7" s="23">
        <v>46</v>
      </c>
      <c r="E7" s="23">
        <v>17</v>
      </c>
      <c r="F7" s="23">
        <v>4</v>
      </c>
      <c r="G7" s="23">
        <v>0</v>
      </c>
      <c r="H7" s="23" t="s">
        <v>96</v>
      </c>
      <c r="I7" s="23" t="s">
        <v>97</v>
      </c>
      <c r="J7" s="23" t="s">
        <v>98</v>
      </c>
      <c r="K7" s="23" t="s">
        <v>99</v>
      </c>
      <c r="L7" s="23" t="s">
        <v>100</v>
      </c>
      <c r="M7" s="23" t="s">
        <v>101</v>
      </c>
      <c r="N7" s="24" t="s">
        <v>102</v>
      </c>
      <c r="O7" s="24">
        <v>67.790000000000006</v>
      </c>
      <c r="P7" s="24">
        <v>20.86</v>
      </c>
      <c r="Q7" s="24">
        <v>95.46</v>
      </c>
      <c r="R7" s="24">
        <v>2596</v>
      </c>
      <c r="S7" s="24">
        <v>65160</v>
      </c>
      <c r="T7" s="24">
        <v>53.19</v>
      </c>
      <c r="U7" s="24">
        <v>1225.04</v>
      </c>
      <c r="V7" s="24">
        <v>13608</v>
      </c>
      <c r="W7" s="24">
        <v>4.58</v>
      </c>
      <c r="X7" s="24">
        <v>2971.18</v>
      </c>
      <c r="Y7" s="24">
        <v>98.08</v>
      </c>
      <c r="Z7" s="24">
        <v>95.04</v>
      </c>
      <c r="AA7" s="24">
        <v>89.41</v>
      </c>
      <c r="AB7" s="24">
        <v>107.85</v>
      </c>
      <c r="AC7" s="24">
        <v>105.18</v>
      </c>
      <c r="AD7" s="24">
        <v>105.78</v>
      </c>
      <c r="AE7" s="24">
        <v>104.11</v>
      </c>
      <c r="AF7" s="24">
        <v>101.98</v>
      </c>
      <c r="AG7" s="24">
        <v>102.68</v>
      </c>
      <c r="AH7" s="24">
        <v>103.79</v>
      </c>
      <c r="AI7" s="24">
        <v>105.07</v>
      </c>
      <c r="AJ7" s="24">
        <v>233.17</v>
      </c>
      <c r="AK7" s="24">
        <v>243.29</v>
      </c>
      <c r="AL7" s="24">
        <v>264.19</v>
      </c>
      <c r="AM7" s="24">
        <v>234.07</v>
      </c>
      <c r="AN7" s="24">
        <v>212.19</v>
      </c>
      <c r="AO7" s="24">
        <v>63.96</v>
      </c>
      <c r="AP7" s="24">
        <v>46.91</v>
      </c>
      <c r="AQ7" s="24">
        <v>52.27</v>
      </c>
      <c r="AR7" s="24">
        <v>58.68</v>
      </c>
      <c r="AS7" s="24">
        <v>53.87</v>
      </c>
      <c r="AT7" s="24">
        <v>63.54</v>
      </c>
      <c r="AU7" s="24">
        <v>105.65</v>
      </c>
      <c r="AV7" s="24">
        <v>156.97</v>
      </c>
      <c r="AW7" s="24">
        <v>199.23</v>
      </c>
      <c r="AX7" s="24">
        <v>229.53</v>
      </c>
      <c r="AY7" s="24">
        <v>286.19</v>
      </c>
      <c r="AZ7" s="24">
        <v>44.24</v>
      </c>
      <c r="BA7" s="24">
        <v>44.35</v>
      </c>
      <c r="BB7" s="24">
        <v>41.51</v>
      </c>
      <c r="BC7" s="24">
        <v>45.01</v>
      </c>
      <c r="BD7" s="24">
        <v>46.37</v>
      </c>
      <c r="BE7" s="24">
        <v>50.9</v>
      </c>
      <c r="BF7" s="24">
        <v>1487.96</v>
      </c>
      <c r="BG7" s="24">
        <v>1461.38</v>
      </c>
      <c r="BH7" s="24">
        <v>1371.55</v>
      </c>
      <c r="BI7" s="24">
        <v>1213.4100000000001</v>
      </c>
      <c r="BJ7" s="24">
        <v>1067.58</v>
      </c>
      <c r="BK7" s="24">
        <v>1258.43</v>
      </c>
      <c r="BL7" s="24">
        <v>1283.69</v>
      </c>
      <c r="BM7" s="24">
        <v>1160.22</v>
      </c>
      <c r="BN7" s="24">
        <v>1141.98</v>
      </c>
      <c r="BO7" s="24">
        <v>1062.58</v>
      </c>
      <c r="BP7" s="24">
        <v>1099.1500000000001</v>
      </c>
      <c r="BQ7" s="24">
        <v>88.46</v>
      </c>
      <c r="BR7" s="24">
        <v>87.47</v>
      </c>
      <c r="BS7" s="24">
        <v>87.38</v>
      </c>
      <c r="BT7" s="24">
        <v>91.98</v>
      </c>
      <c r="BU7" s="24">
        <v>96.57</v>
      </c>
      <c r="BV7" s="24">
        <v>73.36</v>
      </c>
      <c r="BW7" s="24">
        <v>82.53</v>
      </c>
      <c r="BX7" s="24">
        <v>81.81</v>
      </c>
      <c r="BY7" s="24">
        <v>82.27</v>
      </c>
      <c r="BZ7" s="24">
        <v>80.36</v>
      </c>
      <c r="CA7" s="24">
        <v>72.92</v>
      </c>
      <c r="CB7" s="24">
        <v>150</v>
      </c>
      <c r="CC7" s="24">
        <v>150</v>
      </c>
      <c r="CD7" s="24">
        <v>150</v>
      </c>
      <c r="CE7" s="24">
        <v>150</v>
      </c>
      <c r="CF7" s="24">
        <v>150</v>
      </c>
      <c r="CG7" s="24">
        <v>224.88</v>
      </c>
      <c r="CH7" s="24">
        <v>190.48</v>
      </c>
      <c r="CI7" s="24">
        <v>193.59</v>
      </c>
      <c r="CJ7" s="24">
        <v>194.42</v>
      </c>
      <c r="CK7" s="24">
        <v>201.33</v>
      </c>
      <c r="CL7" s="24">
        <v>225.78</v>
      </c>
      <c r="CM7" s="24">
        <v>71.209999999999994</v>
      </c>
      <c r="CN7" s="24">
        <v>73.22</v>
      </c>
      <c r="CO7" s="24">
        <v>73.069999999999993</v>
      </c>
      <c r="CP7" s="24">
        <v>76.2</v>
      </c>
      <c r="CQ7" s="24">
        <v>78.2</v>
      </c>
      <c r="CR7" s="24">
        <v>42.4</v>
      </c>
      <c r="CS7" s="24">
        <v>44.24</v>
      </c>
      <c r="CT7" s="24">
        <v>45.3</v>
      </c>
      <c r="CU7" s="24">
        <v>45.6</v>
      </c>
      <c r="CV7" s="24">
        <v>44.79</v>
      </c>
      <c r="CW7" s="24">
        <v>43.17</v>
      </c>
      <c r="CX7" s="24">
        <v>99.49</v>
      </c>
      <c r="CY7" s="24">
        <v>99.34</v>
      </c>
      <c r="CZ7" s="24">
        <v>99.37</v>
      </c>
      <c r="DA7" s="24">
        <v>99.53</v>
      </c>
      <c r="DB7" s="24">
        <v>99.76</v>
      </c>
      <c r="DC7" s="24">
        <v>84.19</v>
      </c>
      <c r="DD7" s="24">
        <v>88.15</v>
      </c>
      <c r="DE7" s="24">
        <v>88.37</v>
      </c>
      <c r="DF7" s="24">
        <v>88.66</v>
      </c>
      <c r="DG7" s="24">
        <v>88.68</v>
      </c>
      <c r="DH7" s="24">
        <v>86.31</v>
      </c>
      <c r="DI7" s="24">
        <v>17.79</v>
      </c>
      <c r="DJ7" s="24">
        <v>19.37</v>
      </c>
      <c r="DK7" s="24">
        <v>22.21</v>
      </c>
      <c r="DL7" s="24">
        <v>24.89</v>
      </c>
      <c r="DM7" s="24">
        <v>26.97</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0.14000000000000001</v>
      </c>
      <c r="EH7" s="24">
        <v>0</v>
      </c>
      <c r="EI7" s="24">
        <v>0</v>
      </c>
      <c r="EJ7" s="24">
        <v>0.39</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2026-01-19T05:34:05Z</cp:lastPrinted>
  <dcterms:created xsi:type="dcterms:W3CDTF">2025-12-23T06:14:52Z</dcterms:created>
  <dcterms:modified xsi:type="dcterms:W3CDTF">2026-02-05T08:31:02Z</dcterms:modified>
  <cp:category/>
</cp:coreProperties>
</file>