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3 天草市\"/>
    </mc:Choice>
  </mc:AlternateContent>
  <xr:revisionPtr revIDLastSave="0" documentId="13_ncr:1_{54CAA1B2-0D84-4255-9591-17A8255F7EF3}" xr6:coauthVersionLast="47" xr6:coauthVersionMax="47" xr10:uidLastSave="{00000000-0000-0000-0000-000000000000}"/>
  <workbookProtection workbookAlgorithmName="SHA-512" workbookHashValue="B5RibOLbvAxrjCXZolzhCvkbEagg5xVTX2/nNvoThs6awb+4M0D5Rs0sfEVEUnvLX0W4HMW/goOeBeDZsbdXGw==" workbookSaltValue="CgYjGBQoKTx5Xhr//UVlz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E85" i="4"/>
  <c r="P10" i="4"/>
  <c r="I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<sst xmlns="http://schemas.openxmlformats.org/spreadsheetml/2006/main" count="231" uniqueCount="116">
  <si>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</si>
  <si>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</si>
  <si>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</si>
  <si>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</si>
  <si>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</si>
  <si>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</si>
  <si>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</si>
  <si>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</si>
  <si>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</si>
  <si>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</si>
  <si>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</si>
  <si>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</si>
  <si>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</si>
  <si>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</si>
  <si>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</si>
  <si>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</si>
  <si>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</si>
  <si>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</si>
  <si>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</si>
  <si>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</si>
  <si>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</si>
  <si>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</si>
  <si>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</si>
  <si>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</si>
  <si>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</si>
  <si>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</si>
  <si>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</si>
  <si>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</si>
  <si>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</si>
  <si>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</si>
  <si>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</si>
  <si>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</si>
  <si>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</si>
  <si>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</si>
  <si>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</si>
  <si>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</si>
  <si>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</si>
  <si>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</si>
  <si>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</si>
  <si>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</si>
  <si>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</si>
  <si>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</si>
  <si>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</si>
  <si>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</si>
  <si>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</si>
  <si>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</si>
  <si>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</si>
  <si>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</si>
  <si>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</si>
  <si>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</si>
  <si>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</si>
  <si>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</si>
  <si>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</si>
  <si>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</si>
  <si>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</si>
  <si>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</si>
  <si>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</si>
  <si>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</si>
  <si>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</si>
  <si>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</si>
  <si>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</si>
  <si>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</si>
  <si>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</si>
  <si>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</si>
  <si>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</si>
  <si>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</si>
  <si>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</si>
  <si>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</si>
  <si>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</si>
  <si>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</si>
  <si>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</si>
  <si>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</si>
  <si>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</si>
  <si>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</si>
  <si>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</si>
  <si>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</si>
  <si>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</si>
  <si>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</si>
  <si>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</si>
  <si>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</si>
  <si>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</si>
  <si>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</si>
  <si>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</si>
  <si>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</si>
  <si>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</si>
  <si>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</si>
  <si>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</si>
  <si>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</si>
  <si>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</si>
  <si>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</si>
  <si>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</si>
  <si>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</si>
  <si>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</si>
  <si>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</si>
  <si>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</si>
  <si>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</si>
  <si>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</si>
  <si>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</si>
  <si>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</si>
  <si>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</si>
  <si>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</si>
  <si>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</si>
  <si>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</si>
  <si>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</si>
  <si>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</si>
  <si>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</si>
  <si>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</si>
  <si>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</si>
  <si>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</si>
  <si>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</si>
  <si>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</si>
  <si>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</si>
  <si>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</si>
  <si>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本事業は、複数の小規模処理区から構成されており、汚水処理原価は高く、経費回収率が低いことから厳しい経営環境にあります。
　令和8年度より使用料の改定を予定しているため、経費回収率の上昇を見込んでいます。水洗化率の向上や経費削減に努めるなど4事業（公共、特環、農集、漁集）会計全体での経営健全化を図ります。
　令和5年3月に策定した経営戦略については、計画のローリングを行い、将来の経営予測に努めます。</t>
    <rPh sb="155" eb="157">
      <t>レイワ</t>
    </rPh>
    <rPh sb="158" eb="159">
      <t>ネン</t>
    </rPh>
    <rPh sb="160" eb="161">
      <t>ガツ</t>
    </rPh>
    <phoneticPr fontId="4"/>
  </si>
  <si>
    <t>①全国・類似団体平均を上回っており、資産の老朽化は進んでいます。今後はストックマネジメント計画により計画的な更新を行います。
②供用開始から25年であり、現在のところ法定耐用年数を経過した管渠は存在しません。そのため、管渠の本格的な更新は当面生じませんが、点検・診断を実施し、計画的な更新や維持管理に努めます。
③本事業の管渠は比較的新しく本格的な管渠の更新は当面生じません。今後は点検・診断を定期的に実施しながら維持管理に努めます。</t>
    <rPh sb="4" eb="8">
      <t>ルイジダンタイ</t>
    </rPh>
    <rPh sb="11" eb="12">
      <t>ウエ</t>
    </rPh>
    <rPh sb="138" eb="140">
      <t>ケイカク</t>
    </rPh>
    <rPh sb="140" eb="141">
      <t>テキ</t>
    </rPh>
    <rPh sb="142" eb="144">
      <t>コウシン</t>
    </rPh>
    <phoneticPr fontId="4"/>
  </si>
  <si>
    <t>①単年度収支比率は100％を下回っており、全国・類似団体平均も下回っています。前年度より他会計補助金が減少したことが大きな要因となっています。令和8年度より使用料の改定を予定しているため、経営状況は改善する見込みですが、今後も水洗化率の向上や費用削減に努めます。
②累積欠損金は生じていません。
③全国・類似団体平均を下回っています。費用、建設改良費が増加傾向にある中で他会計補助金が減少したことにより、流動資産の現金・預金が減少したことが要因となっています。支払能力を高めていくため引き続き経営改善を行う必要があります。
④全国・類似団体に比べ低い水準にあります。企業債の借り入れをしながら計画的な更新を行っています。今後も計画的に借り入れを行っていきます。
⑤経費回収率は100%を大きく下回っており、使用料で回収すべき経費を使用料で賄えていません。令和8年度より使用料の改定を予定しているため、回収率は向上する見込みです。
⑥汚水処理原価は全国・類似団体平均を大きく上回っており、汚水処理に係るコストが高い状況にあります。維持管理費の削減、接続率の向上による有収水量を増加させ、経営改善に努めます。
⑦全国・類似団体平均を下回っています。利用率向上のため、水洗化の推進を行っていますが、人口が減少するなか困難な状況です。
⑧全国・類似団体平均を下回っています。今後も処理区域の拡大は見込んでいないため、現在の処理区域内での接続率の向上に努めます。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</si>
</sst>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1C-49FC-8211-22BB759ED2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01C-49FC-8211-22BB759ED2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23.03</c:v>
                </c:pt>
                <c:pt idx="1">
                  <c:v>23.38</c:v>
                </c:pt>
                <c:pt idx="2">
                  <c:v>21.95</c:v>
                </c:pt>
                <c:pt idx="3">
                  <c:v>22</c:v>
                </c:pt>
                <c:pt idx="4">
                  <c:v>21.86</c:v>
                </c:pt>
              </c:numCache>
            </c:numRef>
          </c:val>
          <c:extLst>
            <c:ext xmlns:c16="http://schemas.microsoft.com/office/drawing/2014/chart" uri="{C3380CC4-5D6E-409C-BE32-E72D297353CC}">
              <c16:uniqueId val="{00000000-35A7-49A7-B785-C79E9AAE06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5A7-49A7-B785-C79E9AAE06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69.8</c:v>
                </c:pt>
                <c:pt idx="1">
                  <c:v>70.09</c:v>
                </c:pt>
                <c:pt idx="2">
                  <c:v>68.78</c:v>
                </c:pt>
                <c:pt idx="3">
                  <c:v>67.27</c:v>
                </c:pt>
                <c:pt idx="4">
                  <c:v>67.239999999999995</c:v>
                </c:pt>
              </c:numCache>
            </c:numRef>
          </c:val>
          <c:extLst>
            <c:ext xmlns:c16="http://schemas.microsoft.com/office/drawing/2014/chart" uri="{C3380CC4-5D6E-409C-BE32-E72D297353CC}">
              <c16:uniqueId val="{00000000-0F68-4C7A-8385-52E77ADF65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F68-4C7A-8385-52E77ADF65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106.35</c:v>
                </c:pt>
                <c:pt idx="1">
                  <c:v>109.46</c:v>
                </c:pt>
                <c:pt idx="2">
                  <c:v>103.98</c:v>
                </c:pt>
                <c:pt idx="3">
                  <c:v>106.48</c:v>
                </c:pt>
                <c:pt idx="4">
                  <c:v>95.41</c:v>
                </c:pt>
              </c:numCache>
            </c:numRef>
          </c:val>
          <c:extLst>
            <c:ext xmlns:c16="http://schemas.microsoft.com/office/drawing/2014/chart" uri="{C3380CC4-5D6E-409C-BE32-E72D297353CC}">
              <c16:uniqueId val="{00000000-CA3C-4588-AE11-6A8F97B32A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CA3C-4588-AE11-6A8F97B32A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21.32</c:v>
                </c:pt>
                <c:pt idx="1">
                  <c:v>24.82</c:v>
                </c:pt>
                <c:pt idx="2">
                  <c:v>28.09</c:v>
                </c:pt>
                <c:pt idx="3">
                  <c:v>31.19</c:v>
                </c:pt>
                <c:pt idx="4">
                  <c:v>33.86</c:v>
                </c:pt>
              </c:numCache>
            </c:numRef>
          </c:val>
          <c:extLst>
            <c:ext xmlns:c16="http://schemas.microsoft.com/office/drawing/2014/chart" uri="{C3380CC4-5D6E-409C-BE32-E72D297353CC}">
              <c16:uniqueId val="{00000000-57F7-453F-BBD0-AFA533F8C0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7F7-453F-BBD0-AFA533F8C0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09-4A9A-9E02-B66FC5F7F6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E09-4A9A-9E02-B66FC5F7F6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B9-49B9-8500-49DCCC66A1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59B9-49B9-8500-49DCCC66A1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57.53</c:v>
                </c:pt>
                <c:pt idx="1">
                  <c:v>74.209999999999994</c:v>
                </c:pt>
                <c:pt idx="2">
                  <c:v>62.78</c:v>
                </c:pt>
                <c:pt idx="3">
                  <c:v>59.77</c:v>
                </c:pt>
                <c:pt idx="4">
                  <c:v>16.510000000000002</c:v>
                </c:pt>
              </c:numCache>
            </c:numRef>
          </c:val>
          <c:extLst>
            <c:ext xmlns:c16="http://schemas.microsoft.com/office/drawing/2014/chart" uri="{C3380CC4-5D6E-409C-BE32-E72D297353CC}">
              <c16:uniqueId val="{00000000-C29C-4B07-91CB-02D31B8474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29C-4B07-91CB-02D31B8474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345.97</c:v>
                </c:pt>
                <c:pt idx="1">
                  <c:v>6.37</c:v>
                </c:pt>
                <c:pt idx="2">
                  <c:v>5.77</c:v>
                </c:pt>
                <c:pt idx="3">
                  <c:v>5.03</c:v>
                </c:pt>
                <c:pt idx="4">
                  <c:v>4.26</c:v>
                </c:pt>
              </c:numCache>
            </c:numRef>
          </c:val>
          <c:extLst>
            <c:ext xmlns:c16="http://schemas.microsoft.com/office/drawing/2014/chart" uri="{C3380CC4-5D6E-409C-BE32-E72D297353CC}">
              <c16:uniqueId val="{00000000-0397-42AF-BA0A-9E39728D67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0397-42AF-BA0A-9E39728D67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42.86</c:v>
                </c:pt>
                <c:pt idx="1">
                  <c:v>47.03</c:v>
                </c:pt>
                <c:pt idx="2">
                  <c:v>46.99</c:v>
                </c:pt>
                <c:pt idx="3">
                  <c:v>43.14</c:v>
                </c:pt>
                <c:pt idx="4">
                  <c:v>40.14</c:v>
                </c:pt>
              </c:numCache>
            </c:numRef>
          </c:val>
          <c:extLst>
            <c:ext xmlns:c16="http://schemas.microsoft.com/office/drawing/2014/chart" uri="{C3380CC4-5D6E-409C-BE32-E72D297353CC}">
              <c16:uniqueId val="{00000000-4B4E-4584-9F75-3593B12DD5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B4E-4584-9F75-3593B12DD5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383.17</c:v>
                </c:pt>
                <c:pt idx="1">
                  <c:v>344.07</c:v>
                </c:pt>
                <c:pt idx="2">
                  <c:v>346</c:v>
                </c:pt>
                <c:pt idx="3">
                  <c:v>357.96</c:v>
                </c:pt>
                <c:pt idx="4">
                  <c:v>392.7</c:v>
                </c:pt>
              </c:numCache>
            </c:numRef>
          </c:val>
          <c:extLst>
            <c:ext xmlns:c16="http://schemas.microsoft.com/office/drawing/2014/chart" uri="{C3380CC4-5D6E-409C-BE32-E72D297353CC}">
              <c16:uniqueId val="{00000000-3BE0-4AB4-B009-8CC010C984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3BE0-4AB4-B009-8CC010C984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K25" sqref="BK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天草市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71920</v>
      </c>
      <c r="AM8" s="41"/>
      <c r="AN8" s="41"/>
      <c r="AO8" s="41"/>
      <c r="AP8" s="41"/>
      <c r="AQ8" s="41"/>
      <c r="AR8" s="41"/>
      <c r="AS8" s="41"/>
      <c r="AT8" s="34">
        <f>データ!T6</f>
        <v>683.82</v>
      </c>
      <c r="AU8" s="34"/>
      <c r="AV8" s="34"/>
      <c r="AW8" s="34"/>
      <c r="AX8" s="34"/>
      <c r="AY8" s="34"/>
      <c r="AZ8" s="34"/>
      <c r="BA8" s="34"/>
      <c r="BB8" s="34">
        <f>データ!U6</f>
        <v>105.17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74.959999999999994</v>
      </c>
      <c r="J10" s="34"/>
      <c r="K10" s="34"/>
      <c r="L10" s="34"/>
      <c r="M10" s="34"/>
      <c r="N10" s="34"/>
      <c r="O10" s="34"/>
      <c r="P10" s="34">
        <f>データ!P6</f>
        <v>2.5499999999999998</v>
      </c>
      <c r="Q10" s="34"/>
      <c r="R10" s="34"/>
      <c r="S10" s="34"/>
      <c r="T10" s="34"/>
      <c r="U10" s="34"/>
      <c r="V10" s="34"/>
      <c r="W10" s="34">
        <f>データ!Q6</f>
        <v>99.64</v>
      </c>
      <c r="X10" s="34"/>
      <c r="Y10" s="34"/>
      <c r="Z10" s="34"/>
      <c r="AA10" s="34"/>
      <c r="AB10" s="34"/>
      <c r="AC10" s="34"/>
      <c r="AD10" s="41">
        <f>データ!R6</f>
        <v>3740</v>
      </c>
      <c r="AE10" s="41"/>
      <c r="AF10" s="41"/>
      <c r="AG10" s="41"/>
      <c r="AH10" s="41"/>
      <c r="AI10" s="41"/>
      <c r="AJ10" s="41"/>
      <c r="AK10" s="2"/>
      <c r="AL10" s="41">
        <f>データ!V6</f>
        <v>1816</v>
      </c>
      <c r="AM10" s="41"/>
      <c r="AN10" s="41"/>
      <c r="AO10" s="41"/>
      <c r="AP10" s="41"/>
      <c r="AQ10" s="41"/>
      <c r="AR10" s="41"/>
      <c r="AS10" s="41"/>
      <c r="AT10" s="34">
        <f>データ!W6</f>
        <v>1.1299999999999999</v>
      </c>
      <c r="AU10" s="34"/>
      <c r="AV10" s="34"/>
      <c r="AW10" s="34"/>
      <c r="AX10" s="34"/>
      <c r="AY10" s="34"/>
      <c r="AZ10" s="34"/>
      <c r="BA10" s="34"/>
      <c r="BB10" s="34">
        <f>データ!X6</f>
        <v>1607.08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113</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dtaxza/hiM5pBtqzAZXeK+3VOqisc3buCFbVdWBpeQbLakEEL0IUMygbm8A3j5KAIu3rffDaL3yA3TisW2aJg==" saltValue="BFyV68b1uRfu6k2y1DiK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432156</v>
      </c>
      <c r="D6" s="19">
        <f t="shared" si="3"/>
        <v>46</v>
      </c>
      <c r="E6" s="19">
        <f t="shared" si="3"/>
        <v>17</v>
      </c>
      <c r="F6" s="19">
        <f t="shared" si="3"/>
        <v>4</v>
      </c>
      <c r="G6" s="19">
        <f t="shared" si="3"/>
        <v>0</v>
      </c>
      <c r="H6" s="19" t="str">
        <f t="shared" si="3"/>
        <v>熊本県　天草市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74.959999999999994</v>
      </c>
      <c r="P6" s="20">
        <f t="shared" si="3"/>
        <v>2.5499999999999998</v>
      </c>
      <c r="Q6" s="20">
        <f t="shared" si="3"/>
        <v>99.64</v>
      </c>
      <c r="R6" s="20">
        <f t="shared" si="3"/>
        <v>3740</v>
      </c>
      <c r="S6" s="20">
        <f t="shared" si="3"/>
        <v>71920</v>
      </c>
      <c r="T6" s="20">
        <f t="shared" si="3"/>
        <v>683.82</v>
      </c>
      <c r="U6" s="20">
        <f t="shared" si="3"/>
        <v>105.17</v>
      </c>
      <c r="V6" s="20">
        <f t="shared" si="3"/>
        <v>1816</v>
      </c>
      <c r="W6" s="20">
        <f t="shared" si="3"/>
        <v>1.1299999999999999</v>
      </c>
      <c r="X6" s="20">
        <f t="shared" si="3"/>
        <v>1607.08</v>
      </c>
      <c r="Y6" s="21">
        <f>IF(Y7="",NA(),Y7)</f>
        <v>106.35</v>
      </c>
      <c r="Z6" s="21">
        <f t="shared" ref="Z6:AH6" si="4">IF(Z7="",NA(),Z7)</f>
        <v>109.46</v>
      </c>
      <c r="AA6" s="21">
        <f t="shared" si="4"/>
        <v>103.98</v>
      </c>
      <c r="AB6" s="21">
        <f t="shared" si="4"/>
        <v>106.48</v>
      </c>
      <c r="AC6" s="21">
        <f t="shared" si="4"/>
        <v>95.41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57.53</v>
      </c>
      <c r="AV6" s="21">
        <f t="shared" ref="AV6:BD6" si="6">IF(AV7="",NA(),AV7)</f>
        <v>74.209999999999994</v>
      </c>
      <c r="AW6" s="21">
        <f t="shared" si="6"/>
        <v>62.78</v>
      </c>
      <c r="AX6" s="21">
        <f t="shared" si="6"/>
        <v>59.77</v>
      </c>
      <c r="AY6" s="21">
        <f t="shared" si="6"/>
        <v>16.510000000000002</v>
      </c>
      <c r="AZ6" s="21">
        <f t="shared" si="6"/>
        <v>44.24</v>
      </c>
      <c r="BA6" s="21">
        <f t="shared" si="6"/>
        <v>43.07</v>
      </c>
      <c r="BB6" s="21">
        <f t="shared" si="6"/>
        <v>45.42</v>
      </c>
      <c r="BC6" s="21">
        <f t="shared" si="6"/>
        <v>50.63</v>
      </c>
      <c r="BD6" s="21">
        <f t="shared" si="6"/>
        <v>53.28</v>
      </c>
      <c r="BE6" s="20" t="str">
        <f>IF(BE7="","",IF(BE7="-","【-】","【"&amp;SUBSTITUTE(TEXT(BE7,"#,##0.00"),"-","△")&amp;"】"))</f>
        <v>【50.90】</v>
      </c>
      <c r="BF6" s="21">
        <f>IF(BF7="",NA(),BF7)</f>
        <v>345.97</v>
      </c>
      <c r="BG6" s="21">
        <f t="shared" ref="BG6:BO6" si="7">IF(BG7="",NA(),BG7)</f>
        <v>6.37</v>
      </c>
      <c r="BH6" s="21">
        <f t="shared" si="7"/>
        <v>5.77</v>
      </c>
      <c r="BI6" s="21">
        <f t="shared" si="7"/>
        <v>5.03</v>
      </c>
      <c r="BJ6" s="21">
        <f t="shared" si="7"/>
        <v>4.26</v>
      </c>
      <c r="BK6" s="21">
        <f t="shared" si="7"/>
        <v>1258.43</v>
      </c>
      <c r="BL6" s="21">
        <f t="shared" si="7"/>
        <v>1163.75</v>
      </c>
      <c r="BM6" s="21">
        <f t="shared" si="7"/>
        <v>1195.47</v>
      </c>
      <c r="BN6" s="21">
        <f t="shared" si="7"/>
        <v>1168.69</v>
      </c>
      <c r="BO6" s="21">
        <f t="shared" si="7"/>
        <v>1142.44</v>
      </c>
      <c r="BP6" s="20" t="str">
        <f>IF(BP7="","",IF(BP7="-","【-】","【"&amp;SUBSTITUTE(TEXT(BP7,"#,##0.00"),"-","△")&amp;"】"))</f>
        <v>【1,099.15】</v>
      </c>
      <c r="BQ6" s="21">
        <f>IF(BQ7="",NA(),BQ7)</f>
        <v>42.86</v>
      </c>
      <c r="BR6" s="21">
        <f t="shared" ref="BR6:BZ6" si="8">IF(BR7="",NA(),BR7)</f>
        <v>47.03</v>
      </c>
      <c r="BS6" s="21">
        <f t="shared" si="8"/>
        <v>46.99</v>
      </c>
      <c r="BT6" s="21">
        <f t="shared" si="8"/>
        <v>43.14</v>
      </c>
      <c r="BU6" s="21">
        <f t="shared" si="8"/>
        <v>40.14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383.17</v>
      </c>
      <c r="CC6" s="21">
        <f t="shared" ref="CC6:CK6" si="9">IF(CC7="",NA(),CC7)</f>
        <v>344.07</v>
      </c>
      <c r="CD6" s="21">
        <f t="shared" si="9"/>
        <v>346</v>
      </c>
      <c r="CE6" s="21">
        <f t="shared" si="9"/>
        <v>357.96</v>
      </c>
      <c r="CF6" s="21">
        <f t="shared" si="9"/>
        <v>392.7</v>
      </c>
      <c r="CG6" s="21">
        <f t="shared" si="9"/>
        <v>224.88</v>
      </c>
      <c r="CH6" s="21">
        <f t="shared" si="9"/>
        <v>228.64</v>
      </c>
      <c r="CI6" s="21">
        <f t="shared" si="9"/>
        <v>239.46</v>
      </c>
      <c r="CJ6" s="21">
        <f t="shared" si="9"/>
        <v>233.15</v>
      </c>
      <c r="CK6" s="21">
        <f t="shared" si="9"/>
        <v>252.17</v>
      </c>
      <c r="CL6" s="20" t="str">
        <f>IF(CL7="","",IF(CL7="-","【-】","【"&amp;SUBSTITUTE(TEXT(CL7,"#,##0.00"),"-","△")&amp;"】"))</f>
        <v>【225.78】</v>
      </c>
      <c r="CM6" s="21">
        <f>IF(CM7="",NA(),CM7)</f>
        <v>23.03</v>
      </c>
      <c r="CN6" s="21">
        <f t="shared" ref="CN6:CV6" si="10">IF(CN7="",NA(),CN7)</f>
        <v>23.38</v>
      </c>
      <c r="CO6" s="21">
        <f t="shared" si="10"/>
        <v>21.95</v>
      </c>
      <c r="CP6" s="21">
        <f t="shared" si="10"/>
        <v>22</v>
      </c>
      <c r="CQ6" s="21">
        <f t="shared" si="10"/>
        <v>21.86</v>
      </c>
      <c r="CR6" s="21">
        <f t="shared" si="10"/>
        <v>42.4</v>
      </c>
      <c r="CS6" s="21">
        <f t="shared" si="10"/>
        <v>42.28</v>
      </c>
      <c r="CT6" s="21">
        <f t="shared" si="10"/>
        <v>41.06</v>
      </c>
      <c r="CU6" s="21">
        <f t="shared" si="10"/>
        <v>42.09</v>
      </c>
      <c r="CV6" s="21">
        <f t="shared" si="10"/>
        <v>42.15</v>
      </c>
      <c r="CW6" s="20" t="str">
        <f>IF(CW7="","",IF(CW7="-","【-】","【"&amp;SUBSTITUTE(TEXT(CW7,"#,##0.00"),"-","△")&amp;"】"))</f>
        <v>【43.17】</v>
      </c>
      <c r="CX6" s="21">
        <f>IF(CX7="",NA(),CX7)</f>
        <v>69.8</v>
      </c>
      <c r="CY6" s="21">
        <f t="shared" ref="CY6:DG6" si="11">IF(CY7="",NA(),CY7)</f>
        <v>70.09</v>
      </c>
      <c r="CZ6" s="21">
        <f t="shared" si="11"/>
        <v>68.78</v>
      </c>
      <c r="DA6" s="21">
        <f t="shared" si="11"/>
        <v>67.27</v>
      </c>
      <c r="DB6" s="21">
        <f t="shared" si="11"/>
        <v>67.239999999999995</v>
      </c>
      <c r="DC6" s="21">
        <f t="shared" si="11"/>
        <v>84.19</v>
      </c>
      <c r="DD6" s="21">
        <f t="shared" si="11"/>
        <v>84.34</v>
      </c>
      <c r="DE6" s="21">
        <f t="shared" si="11"/>
        <v>84.34</v>
      </c>
      <c r="DF6" s="21">
        <f t="shared" si="11"/>
        <v>84.73</v>
      </c>
      <c r="DG6" s="21">
        <f t="shared" si="11"/>
        <v>84.21</v>
      </c>
      <c r="DH6" s="20" t="str">
        <f>IF(DH7="","",IF(DH7="-","【-】","【"&amp;SUBSTITUTE(TEXT(DH7,"#,##0.00"),"-","△")&amp;"】"))</f>
        <v>【86.31】</v>
      </c>
      <c r="DI6" s="21">
        <f>IF(DI7="",NA(),DI7)</f>
        <v>21.32</v>
      </c>
      <c r="DJ6" s="21">
        <f t="shared" ref="DJ6:DR6" si="12">IF(DJ7="",NA(),DJ7)</f>
        <v>24.82</v>
      </c>
      <c r="DK6" s="21">
        <f t="shared" si="12"/>
        <v>28.09</v>
      </c>
      <c r="DL6" s="21">
        <f t="shared" si="12"/>
        <v>31.19</v>
      </c>
      <c r="DM6" s="21">
        <f t="shared" si="12"/>
        <v>33.86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432156</v>
      </c>
      <c r="D7" s="23">
        <v>46</v>
      </c>
      <c r="E7" s="23">
        <v>17</v>
      </c>
      <c r="F7" s="23">
        <v>4</v>
      </c>
      <c r="G7" s="23">
        <v>0</v>
      </c>
      <c r="H7" s="23" t="s">
        <v>96</v>
      </c>
      <c r="I7" s="23" t="s">
        <v>97</v>
      </c>
      <c r="J7" s="23" t="s">
        <v>98</v>
      </c>
      <c r="K7" s="23" t="s">
        <v>99</v>
      </c>
      <c r="L7" s="23" t="s">
        <v>100</v>
      </c>
      <c r="M7" s="23" t="s">
        <v>101</v>
      </c>
      <c r="N7" s="24" t="s">
        <v>102</v>
      </c>
      <c r="O7" s="24">
        <v>74.959999999999994</v>
      </c>
      <c r="P7" s="24">
        <v>2.5499999999999998</v>
      </c>
      <c r="Q7" s="24">
        <v>99.64</v>
      </c>
      <c r="R7" s="24">
        <v>3740</v>
      </c>
      <c r="S7" s="24">
        <v>71920</v>
      </c>
      <c r="T7" s="24">
        <v>683.82</v>
      </c>
      <c r="U7" s="24">
        <v>105.17</v>
      </c>
      <c r="V7" s="24">
        <v>1816</v>
      </c>
      <c r="W7" s="24">
        <v>1.1299999999999999</v>
      </c>
      <c r="X7" s="24">
        <v>1607.08</v>
      </c>
      <c r="Y7" s="24">
        <v>106.35</v>
      </c>
      <c r="Z7" s="24">
        <v>109.46</v>
      </c>
      <c r="AA7" s="24">
        <v>103.98</v>
      </c>
      <c r="AB7" s="24">
        <v>106.48</v>
      </c>
      <c r="AC7" s="24">
        <v>95.41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57.53</v>
      </c>
      <c r="AV7" s="24">
        <v>74.209999999999994</v>
      </c>
      <c r="AW7" s="24">
        <v>62.78</v>
      </c>
      <c r="AX7" s="24">
        <v>59.77</v>
      </c>
      <c r="AY7" s="24">
        <v>16.510000000000002</v>
      </c>
      <c r="AZ7" s="24">
        <v>44.24</v>
      </c>
      <c r="BA7" s="24">
        <v>43.07</v>
      </c>
      <c r="BB7" s="24">
        <v>45.42</v>
      </c>
      <c r="BC7" s="24">
        <v>50.63</v>
      </c>
      <c r="BD7" s="24">
        <v>53.28</v>
      </c>
      <c r="BE7" s="24">
        <v>50.9</v>
      </c>
      <c r="BF7" s="24">
        <v>345.97</v>
      </c>
      <c r="BG7" s="24">
        <v>6.37</v>
      </c>
      <c r="BH7" s="24">
        <v>5.77</v>
      </c>
      <c r="BI7" s="24">
        <v>5.03</v>
      </c>
      <c r="BJ7" s="24">
        <v>4.26</v>
      </c>
      <c r="BK7" s="24">
        <v>1258.43</v>
      </c>
      <c r="BL7" s="24">
        <v>1163.75</v>
      </c>
      <c r="BM7" s="24">
        <v>1195.47</v>
      </c>
      <c r="BN7" s="24">
        <v>1168.69</v>
      </c>
      <c r="BO7" s="24">
        <v>1142.44</v>
      </c>
      <c r="BP7" s="24">
        <v>1099.1500000000001</v>
      </c>
      <c r="BQ7" s="24">
        <v>42.86</v>
      </c>
      <c r="BR7" s="24">
        <v>47.03</v>
      </c>
      <c r="BS7" s="24">
        <v>46.99</v>
      </c>
      <c r="BT7" s="24">
        <v>43.14</v>
      </c>
      <c r="BU7" s="24">
        <v>40.14</v>
      </c>
      <c r="BV7" s="24">
        <v>73.36</v>
      </c>
      <c r="BW7" s="24">
        <v>72.599999999999994</v>
      </c>
      <c r="BX7" s="24">
        <v>69.430000000000007</v>
      </c>
      <c r="BY7" s="24">
        <v>70.709999999999994</v>
      </c>
      <c r="BZ7" s="24">
        <v>66.63</v>
      </c>
      <c r="CA7" s="24">
        <v>72.92</v>
      </c>
      <c r="CB7" s="24">
        <v>383.17</v>
      </c>
      <c r="CC7" s="24">
        <v>344.07</v>
      </c>
      <c r="CD7" s="24">
        <v>346</v>
      </c>
      <c r="CE7" s="24">
        <v>357.96</v>
      </c>
      <c r="CF7" s="24">
        <v>392.7</v>
      </c>
      <c r="CG7" s="24">
        <v>224.88</v>
      </c>
      <c r="CH7" s="24">
        <v>228.64</v>
      </c>
      <c r="CI7" s="24">
        <v>239.46</v>
      </c>
      <c r="CJ7" s="24">
        <v>233.15</v>
      </c>
      <c r="CK7" s="24">
        <v>252.17</v>
      </c>
      <c r="CL7" s="24">
        <v>225.78</v>
      </c>
      <c r="CM7" s="24">
        <v>23.03</v>
      </c>
      <c r="CN7" s="24">
        <v>23.38</v>
      </c>
      <c r="CO7" s="24">
        <v>21.95</v>
      </c>
      <c r="CP7" s="24">
        <v>22</v>
      </c>
      <c r="CQ7" s="24">
        <v>21.86</v>
      </c>
      <c r="CR7" s="24">
        <v>42.4</v>
      </c>
      <c r="CS7" s="24">
        <v>42.28</v>
      </c>
      <c r="CT7" s="24">
        <v>41.06</v>
      </c>
      <c r="CU7" s="24">
        <v>42.09</v>
      </c>
      <c r="CV7" s="24">
        <v>42.15</v>
      </c>
      <c r="CW7" s="24">
        <v>43.17</v>
      </c>
      <c r="CX7" s="24">
        <v>69.8</v>
      </c>
      <c r="CY7" s="24">
        <v>70.09</v>
      </c>
      <c r="CZ7" s="24">
        <v>68.78</v>
      </c>
      <c r="DA7" s="24">
        <v>67.27</v>
      </c>
      <c r="DB7" s="24">
        <v>67.239999999999995</v>
      </c>
      <c r="DC7" s="24">
        <v>84.19</v>
      </c>
      <c r="DD7" s="24">
        <v>84.34</v>
      </c>
      <c r="DE7" s="24">
        <v>84.34</v>
      </c>
      <c r="DF7" s="24">
        <v>84.73</v>
      </c>
      <c r="DG7" s="24">
        <v>84.21</v>
      </c>
      <c r="DH7" s="24">
        <v>86.31</v>
      </c>
      <c r="DI7" s="24">
        <v>21.32</v>
      </c>
      <c r="DJ7" s="24">
        <v>24.82</v>
      </c>
      <c r="DK7" s="24">
        <v>28.09</v>
      </c>
      <c r="DL7" s="24">
        <v>31.19</v>
      </c>
      <c r="DM7" s="24">
        <v>33.86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2026-01-20T06:48:38Z</cp:lastPrinted>
  <dcterms:created xsi:type="dcterms:W3CDTF">2025-12-23T06:14:51Z</dcterms:created>
  <dcterms:modified xsi:type="dcterms:W3CDTF">2026-02-05T08:40:24Z</dcterms:modified>
  <cp:category/>
</cp:coreProperties>
</file>