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01 財政係\Ｒ７\15 公営企業\00-1_県照会\260116_【0203〆】公営企業に係る経営比較分析表（令和６年度決算）の分析等について（依頼）\04_県回答\下水道\"/>
    </mc:Choice>
  </mc:AlternateContent>
  <xr:revisionPtr revIDLastSave="0" documentId="13_ncr:1_{97D51390-6BA8-4165-B932-270B5B944458}" xr6:coauthVersionLast="47" xr6:coauthVersionMax="47" xr10:uidLastSave="{00000000-0000-0000-0000-000000000000}"/>
  <workbookProtection workbookAlgorithmName="SHA-512" workbookHashValue="W/RPP7Wd5R/LwYOHzuwb79b5FIWyKnxgO8maRsapqiTQsiazAT+rEC1rCBpXlOBeJV7ghfLLPFAilV3ylzhsKg==" workbookSaltValue="OQAiDsC/s6AoBfmK4k6kRw==" workbookSpinCount="100000" lockStructure="1"/>
  <bookViews>
    <workbookView xWindow="-28920" yWindow="48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G85" i="4"/>
  <c r="E85" i="4"/>
  <c r="AT10" i="4"/>
  <c r="AL10" i="4"/>
  <c r="I10"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<sst xmlns="http://schemas.openxmlformats.org/spreadsheetml/2006/main" count="231" uniqueCount="115">
  <si>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</si>
  <si>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</si>
  <si>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</si>
  <si>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</si>
  <si>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</si>
  <si>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</si>
  <si>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</si>
  <si>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</si>
  <si>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</si>
  <si>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</si>
  <si>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</si>
  <si>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</si>
  <si>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</si>
  <si>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</si>
  <si>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</si>
  <si>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</si>
  <si>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</si>
  <si>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</si>
  <si>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</si>
  <si>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</si>
  <si>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</si>
  <si>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</si>
  <si>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</si>
  <si>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</si>
  <si>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</si>
  <si>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</si>
  <si>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</si>
  <si>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</si>
  <si>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</si>
  <si>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</si>
  <si>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</si>
  <si>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</si>
  <si>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</si>
  <si>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</si>
  <si>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</si>
  <si>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</si>
  <si>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</si>
  <si>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</si>
  <si>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</si>
  <si>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</si>
  <si>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</si>
  <si>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</si>
  <si>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</si>
  <si>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</si>
  <si>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</si>
  <si>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</si>
  <si>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</si>
  <si>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</si>
  <si>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</si>
  <si>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</si>
  <si>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</si>
  <si>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</si>
  <si>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</si>
  <si>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</si>
  <si>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</si>
  <si>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</si>
  <si>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</si>
  <si>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</si>
  <si>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</si>
  <si>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</si>
  <si>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</si>
  <si>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</si>
  <si>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</si>
  <si>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</si>
  <si>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</si>
  <si>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</si>
  <si>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</si>
  <si>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</si>
  <si>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</si>
  <si>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</si>
  <si>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</si>
  <si>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</si>
  <si>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</si>
  <si>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</si>
  <si>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</si>
  <si>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</si>
  <si>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</si>
  <si>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</si>
  <si>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</si>
  <si>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</si>
  <si>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</si>
  <si>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</si>
  <si>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</si>
  <si>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</si>
  <si>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</si>
  <si>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</si>
  <si>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</si>
  <si>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</si>
  <si>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</si>
  <si>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</si>
  <si>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</si>
  <si>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</si>
  <si>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</si>
  <si>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</si>
  <si>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</si>
  <si>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</si>
  <si>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</si>
  <si>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</si>
  <si>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</si>
  <si>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</si>
  <si>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</si>
  <si>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</si>
  <si>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</si>
  <si>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</si>
  <si>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</si>
  <si>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</si>
  <si>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</si>
  <si>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</si>
  <si>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</si>
  <si>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</si>
  <si>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</si>
  <si>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</si>
  <si>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本市の下水道事業は、平成4年に供用を開始し、平成29年4月から地方公営企業法を一部適用して企業会計に移行して経営改善に取り組んできた。
　しかし、処理区域内の整備はほぼ完了し、水洗化率も高い水準となっているものの、経費を下水道使用料収入で補うことができず、一般会計からの繰入金に頼っている状況のなか、人口は年々減少し続けていることから、新規加入者による大幅な収入増は見込めないため、今後も経営戦略に基づき、継続して経費の節減及び経営の効率化に努めるとともに、加入促進及び適切な使用料水準の確保に中長期的な視点で取り組む必要がある。
　同時に、収益基盤の強化の観点から水洗化率の向上、施設利用率の改善（不明水対策）など幅広く健全経営及び経営効率化に取り組む必要がある。</t>
    <rPh sb="177" eb="179">
      <t>オオハバ</t>
    </rPh>
    <rPh sb="230" eb="232">
      <t>カニュウ</t>
    </rPh>
    <phoneticPr fontId="4"/>
  </si>
  <si>
    <t>①経常収支比率は、100パーセント以上で推移しているものの、依然として、⑤経費回収率が50.95パーセントで、類似団体平均値を下回っており、下水道使用料収入では補えず、一般会計からの繰入金に頼っている状況にある。
②累積欠損金比率は0パーセントで、累積欠損金は発生していない。今後も発生させないように努める。
③流動比率は、65.71パーセントで類似団体平均値を上回っている。令和2年度までは類似団体平均値を下回っていたものの、当初整備時の企業債償還が進み、流動負債の減少により令和3年度から類似団体平均値を上回り、改善に向かっている。
④企業債残高対事業規模比率は、184.42パーセントで類似団体平均値を下回っており、起債管理は良好といえる。今後も上天草市下水道事業経営戦略（以下「経営戦略」という。）に基づき、更なる計画的な企業債償還等の取組及び適切な使用料水準の確保に中長期的な視点で取り組む必要がある。
⑤経費回収率は、50.95パーセントで類似団体平均値を下回っている。処理区域内の整備はほぼ完了し、人口は年々減少し続けていることから、新規下水道加入者の大幅な増加による収入増は見込めないため、今後も経営戦略に基づき、継続して経費の節減及び経営の効率化に努めるとともに、下水道接続促進及び適切な使用料水準の確保に中長期的な視点で取り組む必要がある。
なお、当年度においては、事業変更計画策定及びウォーターPPP導入可能性調査により一時的に低下しており、さらに令和7年4月から使用料を増額改定するため、次年度は改善する見込みである。
⑥汚水処理原価は、352.34円で類似団体を上回っている。上記⑤のとおり一時的に増加したものの、今後も昨今の物価高騰等社会情勢の変動に影響されやすい部分もある。また、施設の老朽化により維持管理費の増加が予測されることも踏まえ、今後も経営戦略に基づく、より一層の効率的及び効果的な施設運営が重要となる。
⑦施設利用率は、39.70パーセントで類似団体平均値を下回っている。しかし、処理区域内の整備はほぼ完了し、人口は年々減少しているため、改善は見込めない。今後は改築更新により不明水の改善に取り組み、適切な流入量を確保して施設への負荷軽減に努める。
⑧水洗化率は、91.81パーセントで類似団体平均値を上回っている。年々着実に伸びており、今後も更なる水質保全に向けて啓発活動等による加入促進に取り組む。</t>
    <rPh sb="621" eb="624">
      <t>イチジテキ</t>
    </rPh>
    <rPh sb="625" eb="627">
      <t>テイカ</t>
    </rPh>
    <rPh sb="635" eb="637">
      <t>レイワ</t>
    </rPh>
    <rPh sb="638" eb="639">
      <t>ネン</t>
    </rPh>
    <rPh sb="640" eb="641">
      <t>ガツ</t>
    </rPh>
    <rPh sb="643" eb="646">
      <t>シヨウリョウ</t>
    </rPh>
    <rPh sb="647" eb="651">
      <t>ゾウガクカイテイ</t>
    </rPh>
    <rPh sb="656" eb="659">
      <t>ジネンド</t>
    </rPh>
    <rPh sb="660" eb="662">
      <t>カイゼン</t>
    </rPh>
    <rPh sb="664" eb="666">
      <t>ミコ</t>
    </rPh>
    <rPh sb="701" eb="703">
      <t>ジョウキ</t>
    </rPh>
    <rPh sb="708" eb="711">
      <t>イチジテキ</t>
    </rPh>
    <rPh sb="712" eb="714">
      <t>ゾウカ</t>
    </rPh>
    <rPh sb="720" eb="722">
      <t>コンゴ</t>
    </rPh>
    <rPh sb="785" eb="787">
      <t>コンゴ</t>
    </rPh>
    <rPh sb="902" eb="906">
      <t>カイチクコウシン</t>
    </rPh>
    <rPh sb="990" eb="992">
      <t>コンゴ</t>
    </rPh>
    <rPh sb="1012" eb="1014">
      <t>カニュウ</t>
    </rPh>
    <phoneticPr fontId="4"/>
  </si>
  <si>
    <t>①有形固定資産減価償却率は、23.81パーセントで、類似団体平均値を下回っている。これは、供用開始が類似団体よりも遅いためであり、今後数年は類似団体平均値を下回ると予想されるが、減価償却率の伸び率が類似団体平均値よりも大きいことから、将来は平均値程度になることが予想される。
②管渠老朽化率は0パーセントとなっているが、昭和56年に管路の布設を開始していることから、令和13年で法定耐用年数の50年を迎えるため、老朽管渠率は増加していくことが見込まれる。
③管渠改善率は0パーセントと類似団体平均値を下回っている。上天草市下水道ストックマネジメント計画に基づき、令和2年度までに管渠改築工事を実施しているが、令和12年度まではマンホールポンプ場改築及びマンホール蓋取替並びに処理場改築に取り組むため、今後も類似団体平均値を下回る見込み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</si>
</sst>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0.22</c:v>
                </c:pt>
                <c:pt idx="1">
                  <c:v>0</c:v>
                </c:pt>
                <c:pt idx="2">
                  <c:v>0</c:v>
                </c:pt>
                <c:pt idx="3">
                  <c:v>0</c:v>
                </c:pt>
                <c:pt idx="4">
                  <c:v>0</c:v>
                </c:pt>
              </c:numCache>
            </c:numRef>
          </c:val>
          <c:extLst>
            <c:ext xmlns:c16="http://schemas.microsoft.com/office/drawing/2014/chart" uri="{C3380CC4-5D6E-409C-BE32-E72D297353CC}">
              <c16:uniqueId val="{00000000-F8F5-4635-9F48-3887378BD8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0.22</c:v>
                </c:pt>
                <c:pt idx="3">
                  <c:v>0.17</c:v>
                </c:pt>
                <c:pt idx="4">
                  <c:v>0.27</c:v>
                </c:pt>
              </c:numCache>
            </c:numRef>
          </c:val>
          <c:smooth val="0"/>
          <c:extLst>
            <c:ext xmlns:c16="http://schemas.microsoft.com/office/drawing/2014/chart" uri="{C3380CC4-5D6E-409C-BE32-E72D297353CC}">
              <c16:uniqueId val="{00000001-F8F5-4635-9F48-3887378BD8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39.07</c:v>
                </c:pt>
                <c:pt idx="1">
                  <c:v>38.630000000000003</c:v>
                </c:pt>
                <c:pt idx="2">
                  <c:v>40.229999999999997</c:v>
                </c:pt>
                <c:pt idx="3">
                  <c:v>39.229999999999997</c:v>
                </c:pt>
                <c:pt idx="4">
                  <c:v>39.700000000000003</c:v>
                </c:pt>
              </c:numCache>
            </c:numRef>
          </c:val>
          <c:extLst>
            <c:ext xmlns:c16="http://schemas.microsoft.com/office/drawing/2014/chart" uri="{C3380CC4-5D6E-409C-BE32-E72D297353CC}">
              <c16:uniqueId val="{00000000-50C2-4A79-9CE0-CB4DBA6FE1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45.3</c:v>
                </c:pt>
                <c:pt idx="3">
                  <c:v>45.6</c:v>
                </c:pt>
                <c:pt idx="4">
                  <c:v>44.79</c:v>
                </c:pt>
              </c:numCache>
            </c:numRef>
          </c:val>
          <c:smooth val="0"/>
          <c:extLst>
            <c:ext xmlns:c16="http://schemas.microsoft.com/office/drawing/2014/chart" uri="{C3380CC4-5D6E-409C-BE32-E72D297353CC}">
              <c16:uniqueId val="{00000001-50C2-4A79-9CE0-CB4DBA6FE1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87.6</c:v>
                </c:pt>
                <c:pt idx="1">
                  <c:v>88.56</c:v>
                </c:pt>
                <c:pt idx="2">
                  <c:v>89.59</c:v>
                </c:pt>
                <c:pt idx="3">
                  <c:v>91.05</c:v>
                </c:pt>
                <c:pt idx="4">
                  <c:v>91.81</c:v>
                </c:pt>
              </c:numCache>
            </c:numRef>
          </c:val>
          <c:extLst>
            <c:ext xmlns:c16="http://schemas.microsoft.com/office/drawing/2014/chart" uri="{C3380CC4-5D6E-409C-BE32-E72D297353CC}">
              <c16:uniqueId val="{00000000-9792-4FE8-9A61-143427A87C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88.37</c:v>
                </c:pt>
                <c:pt idx="3">
                  <c:v>88.66</c:v>
                </c:pt>
                <c:pt idx="4">
                  <c:v>88.68</c:v>
                </c:pt>
              </c:numCache>
            </c:numRef>
          </c:val>
          <c:smooth val="0"/>
          <c:extLst>
            <c:ext xmlns:c16="http://schemas.microsoft.com/office/drawing/2014/chart" uri="{C3380CC4-5D6E-409C-BE32-E72D297353CC}">
              <c16:uniqueId val="{00000001-9792-4FE8-9A61-143427A87C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120.33</c:v>
                </c:pt>
                <c:pt idx="1">
                  <c:v>121</c:v>
                </c:pt>
                <c:pt idx="2">
                  <c:v>119.3</c:v>
                </c:pt>
                <c:pt idx="3">
                  <c:v>115.06</c:v>
                </c:pt>
                <c:pt idx="4">
                  <c:v>113.62</c:v>
                </c:pt>
              </c:numCache>
            </c:numRef>
          </c:val>
          <c:extLst>
            <c:ext xmlns:c16="http://schemas.microsoft.com/office/drawing/2014/chart" uri="{C3380CC4-5D6E-409C-BE32-E72D297353CC}">
              <c16:uniqueId val="{00000000-282D-4EF0-8131-CF06D1E216A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101.98</c:v>
                </c:pt>
                <c:pt idx="3">
                  <c:v>102.68</c:v>
                </c:pt>
                <c:pt idx="4">
                  <c:v>103.79</c:v>
                </c:pt>
              </c:numCache>
            </c:numRef>
          </c:val>
          <c:smooth val="0"/>
          <c:extLst>
            <c:ext xmlns:c16="http://schemas.microsoft.com/office/drawing/2014/chart" uri="{C3380CC4-5D6E-409C-BE32-E72D297353CC}">
              <c16:uniqueId val="{00000001-282D-4EF0-8131-CF06D1E216A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13.29</c:v>
                </c:pt>
                <c:pt idx="1">
                  <c:v>16.09</c:v>
                </c:pt>
                <c:pt idx="2">
                  <c:v>18.899999999999999</c:v>
                </c:pt>
                <c:pt idx="3">
                  <c:v>21</c:v>
                </c:pt>
                <c:pt idx="4">
                  <c:v>23.81</c:v>
                </c:pt>
              </c:numCache>
            </c:numRef>
          </c:val>
          <c:extLst>
            <c:ext xmlns:c16="http://schemas.microsoft.com/office/drawing/2014/chart" uri="{C3380CC4-5D6E-409C-BE32-E72D297353CC}">
              <c16:uniqueId val="{00000000-9811-4609-884C-18F8F67114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32.57</c:v>
                </c:pt>
                <c:pt idx="3">
                  <c:v>33.159999999999997</c:v>
                </c:pt>
                <c:pt idx="4">
                  <c:v>34.590000000000003</c:v>
                </c:pt>
              </c:numCache>
            </c:numRef>
          </c:val>
          <c:smooth val="0"/>
          <c:extLst>
            <c:ext xmlns:c16="http://schemas.microsoft.com/office/drawing/2014/chart" uri="{C3380CC4-5D6E-409C-BE32-E72D297353CC}">
              <c16:uniqueId val="{00000001-9811-4609-884C-18F8F67114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68-4BB4-A8D7-402DC10D4EC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0.04</c:v>
                </c:pt>
                <c:pt idx="3">
                  <c:v>0.12</c:v>
                </c:pt>
                <c:pt idx="4">
                  <c:v>0.1</c:v>
                </c:pt>
              </c:numCache>
            </c:numRef>
          </c:val>
          <c:smooth val="0"/>
          <c:extLst>
            <c:ext xmlns:c16="http://schemas.microsoft.com/office/drawing/2014/chart" uri="{C3380CC4-5D6E-409C-BE32-E72D297353CC}">
              <c16:uniqueId val="{00000001-1668-4BB4-A8D7-402DC10D4EC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22-4A4C-B70D-794D25E543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52.27</c:v>
                </c:pt>
                <c:pt idx="3">
                  <c:v>58.68</c:v>
                </c:pt>
                <c:pt idx="4">
                  <c:v>53.87</c:v>
                </c:pt>
              </c:numCache>
            </c:numRef>
          </c:val>
          <c:smooth val="0"/>
          <c:extLst>
            <c:ext xmlns:c16="http://schemas.microsoft.com/office/drawing/2014/chart" uri="{C3380CC4-5D6E-409C-BE32-E72D297353CC}">
              <c16:uniqueId val="{00000001-3A22-4A4C-B70D-794D25E543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33.96</c:v>
                </c:pt>
                <c:pt idx="1">
                  <c:v>46.48</c:v>
                </c:pt>
                <c:pt idx="2">
                  <c:v>56.68</c:v>
                </c:pt>
                <c:pt idx="3">
                  <c:v>71.8</c:v>
                </c:pt>
                <c:pt idx="4">
                  <c:v>65.709999999999994</c:v>
                </c:pt>
              </c:numCache>
            </c:numRef>
          </c:val>
          <c:extLst>
            <c:ext xmlns:c16="http://schemas.microsoft.com/office/drawing/2014/chart" uri="{C3380CC4-5D6E-409C-BE32-E72D297353CC}">
              <c16:uniqueId val="{00000000-92CE-4281-966B-0200AF28EE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41.51</c:v>
                </c:pt>
                <c:pt idx="3">
                  <c:v>45.01</c:v>
                </c:pt>
                <c:pt idx="4">
                  <c:v>46.37</c:v>
                </c:pt>
              </c:numCache>
            </c:numRef>
          </c:val>
          <c:smooth val="0"/>
          <c:extLst>
            <c:ext xmlns:c16="http://schemas.microsoft.com/office/drawing/2014/chart" uri="{C3380CC4-5D6E-409C-BE32-E72D297353CC}">
              <c16:uniqueId val="{00000001-92CE-4281-966B-0200AF28EE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230.95</c:v>
                </c:pt>
                <c:pt idx="1">
                  <c:v>224.39</c:v>
                </c:pt>
                <c:pt idx="2">
                  <c:v>207.47</c:v>
                </c:pt>
                <c:pt idx="3">
                  <c:v>193.74</c:v>
                </c:pt>
                <c:pt idx="4">
                  <c:v>184.42</c:v>
                </c:pt>
              </c:numCache>
            </c:numRef>
          </c:val>
          <c:extLst>
            <c:ext xmlns:c16="http://schemas.microsoft.com/office/drawing/2014/chart" uri="{C3380CC4-5D6E-409C-BE32-E72D297353CC}">
              <c16:uniqueId val="{00000000-E376-48DA-9630-6F2953FDB75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1160.22</c:v>
                </c:pt>
                <c:pt idx="3">
                  <c:v>1141.98</c:v>
                </c:pt>
                <c:pt idx="4">
                  <c:v>1062.58</c:v>
                </c:pt>
              </c:numCache>
            </c:numRef>
          </c:val>
          <c:smooth val="0"/>
          <c:extLst>
            <c:ext xmlns:c16="http://schemas.microsoft.com/office/drawing/2014/chart" uri="{C3380CC4-5D6E-409C-BE32-E72D297353CC}">
              <c16:uniqueId val="{00000001-E376-48DA-9630-6F2953FDB75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68.25</c:v>
                </c:pt>
                <c:pt idx="1">
                  <c:v>69.7</c:v>
                </c:pt>
                <c:pt idx="2">
                  <c:v>72.709999999999994</c:v>
                </c:pt>
                <c:pt idx="3">
                  <c:v>67.31</c:v>
                </c:pt>
                <c:pt idx="4">
                  <c:v>50.95</c:v>
                </c:pt>
              </c:numCache>
            </c:numRef>
          </c:val>
          <c:extLst>
            <c:ext xmlns:c16="http://schemas.microsoft.com/office/drawing/2014/chart" uri="{C3380CC4-5D6E-409C-BE32-E72D297353CC}">
              <c16:uniqueId val="{00000000-CBAB-4878-A457-42EE3E3665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81.81</c:v>
                </c:pt>
                <c:pt idx="3">
                  <c:v>82.27</c:v>
                </c:pt>
                <c:pt idx="4">
                  <c:v>80.36</c:v>
                </c:pt>
              </c:numCache>
            </c:numRef>
          </c:val>
          <c:smooth val="0"/>
          <c:extLst>
            <c:ext xmlns:c16="http://schemas.microsoft.com/office/drawing/2014/chart" uri="{C3380CC4-5D6E-409C-BE32-E72D297353CC}">
              <c16:uniqueId val="{00000001-CBAB-4878-A457-42EE3E3665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259.85000000000002</c:v>
                </c:pt>
                <c:pt idx="1">
                  <c:v>256.14</c:v>
                </c:pt>
                <c:pt idx="2">
                  <c:v>245.6</c:v>
                </c:pt>
                <c:pt idx="3">
                  <c:v>266.27999999999997</c:v>
                </c:pt>
                <c:pt idx="4">
                  <c:v>352.34</c:v>
                </c:pt>
              </c:numCache>
            </c:numRef>
          </c:val>
          <c:extLst>
            <c:ext xmlns:c16="http://schemas.microsoft.com/office/drawing/2014/chart" uri="{C3380CC4-5D6E-409C-BE32-E72D297353CC}">
              <c16:uniqueId val="{00000000-C3C6-4649-983F-92F316A11D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193.59</c:v>
                </c:pt>
                <c:pt idx="3">
                  <c:v>194.42</c:v>
                </c:pt>
                <c:pt idx="4">
                  <c:v>201.33</c:v>
                </c:pt>
              </c:numCache>
            </c:numRef>
          </c:val>
          <c:smooth val="0"/>
          <c:extLst>
            <c:ext xmlns:c16="http://schemas.microsoft.com/office/drawing/2014/chart" uri="{C3380CC4-5D6E-409C-BE32-E72D297353CC}">
              <c16:uniqueId val="{00000001-C3C6-4649-983F-92F316A11D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2.75" x14ac:dyDescent="0.25"/>
  <cols>
    <col min="1" max="1" width="2.6640625" customWidth="1"/>
    <col min="2" max="62" width="3.79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熊本県　上天草市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23592</v>
      </c>
      <c r="AM8" s="36"/>
      <c r="AN8" s="36"/>
      <c r="AO8" s="36"/>
      <c r="AP8" s="36"/>
      <c r="AQ8" s="36"/>
      <c r="AR8" s="36"/>
      <c r="AS8" s="36"/>
      <c r="AT8" s="37">
        <f>データ!T6</f>
        <v>126.67</v>
      </c>
      <c r="AU8" s="37"/>
      <c r="AV8" s="37"/>
      <c r="AW8" s="37"/>
      <c r="AX8" s="37"/>
      <c r="AY8" s="37"/>
      <c r="AZ8" s="37"/>
      <c r="BA8" s="37"/>
      <c r="BB8" s="37">
        <f>データ!U6</f>
        <v>186.25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71.94</v>
      </c>
      <c r="J10" s="37"/>
      <c r="K10" s="37"/>
      <c r="L10" s="37"/>
      <c r="M10" s="37"/>
      <c r="N10" s="37"/>
      <c r="O10" s="37"/>
      <c r="P10" s="37">
        <f>データ!P6</f>
        <v>16.899999999999999</v>
      </c>
      <c r="Q10" s="37"/>
      <c r="R10" s="37"/>
      <c r="S10" s="37"/>
      <c r="T10" s="37"/>
      <c r="U10" s="37"/>
      <c r="V10" s="37"/>
      <c r="W10" s="37">
        <f>データ!Q6</f>
        <v>84.44</v>
      </c>
      <c r="X10" s="37"/>
      <c r="Y10" s="37"/>
      <c r="Z10" s="37"/>
      <c r="AA10" s="37"/>
      <c r="AB10" s="37"/>
      <c r="AC10" s="37"/>
      <c r="AD10" s="36">
        <f>データ!R6</f>
        <v>3795</v>
      </c>
      <c r="AE10" s="36"/>
      <c r="AF10" s="36"/>
      <c r="AG10" s="36"/>
      <c r="AH10" s="36"/>
      <c r="AI10" s="36"/>
      <c r="AJ10" s="36"/>
      <c r="AK10" s="2"/>
      <c r="AL10" s="36">
        <f>データ!V6</f>
        <v>3934</v>
      </c>
      <c r="AM10" s="36"/>
      <c r="AN10" s="36"/>
      <c r="AO10" s="36"/>
      <c r="AP10" s="36"/>
      <c r="AQ10" s="36"/>
      <c r="AR10" s="36"/>
      <c r="AS10" s="36"/>
      <c r="AT10" s="37">
        <f>データ!W6</f>
        <v>1.82</v>
      </c>
      <c r="AU10" s="37"/>
      <c r="AV10" s="37"/>
      <c r="AW10" s="37"/>
      <c r="AX10" s="37"/>
      <c r="AY10" s="37"/>
      <c r="AZ10" s="37"/>
      <c r="BA10" s="37"/>
      <c r="BB10" s="37">
        <f>データ!X6</f>
        <v>2161.54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Az6MP5dwgBA8cgMObbhLAG+7Y54hjA0NgGMHkbZkbF1Hobh/i1lWdms6ZWZ8u+3v4AhXktWgrGqzU3VsyV6fqQ==" saltValue="J+vdrkW4epeoBkGMHRa5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432121</v>
      </c>
      <c r="D6" s="19">
        <f t="shared" si="3"/>
        <v>46</v>
      </c>
      <c r="E6" s="19">
        <f t="shared" si="3"/>
        <v>17</v>
      </c>
      <c r="F6" s="19">
        <f t="shared" si="3"/>
        <v>4</v>
      </c>
      <c r="G6" s="19">
        <f t="shared" si="3"/>
        <v>0</v>
      </c>
      <c r="H6" s="19" t="str">
        <f t="shared" si="3"/>
        <v>熊本県　上天草市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71.94</v>
      </c>
      <c r="P6" s="20">
        <f t="shared" si="3"/>
        <v>16.899999999999999</v>
      </c>
      <c r="Q6" s="20">
        <f t="shared" si="3"/>
        <v>84.44</v>
      </c>
      <c r="R6" s="20">
        <f t="shared" si="3"/>
        <v>3795</v>
      </c>
      <c r="S6" s="20">
        <f t="shared" si="3"/>
        <v>23592</v>
      </c>
      <c r="T6" s="20">
        <f t="shared" si="3"/>
        <v>126.67</v>
      </c>
      <c r="U6" s="20">
        <f t="shared" si="3"/>
        <v>186.25</v>
      </c>
      <c r="V6" s="20">
        <f t="shared" si="3"/>
        <v>3934</v>
      </c>
      <c r="W6" s="20">
        <f t="shared" si="3"/>
        <v>1.82</v>
      </c>
      <c r="X6" s="20">
        <f t="shared" si="3"/>
        <v>2161.54</v>
      </c>
      <c r="Y6" s="21">
        <f>IF(Y7="",NA(),Y7)</f>
        <v>120.33</v>
      </c>
      <c r="Z6" s="21">
        <f t="shared" ref="Z6:AH6" si="4">IF(Z7="",NA(),Z7)</f>
        <v>121</v>
      </c>
      <c r="AA6" s="21">
        <f t="shared" si="4"/>
        <v>119.3</v>
      </c>
      <c r="AB6" s="21">
        <f t="shared" si="4"/>
        <v>115.06</v>
      </c>
      <c r="AC6" s="21">
        <f t="shared" si="4"/>
        <v>113.62</v>
      </c>
      <c r="AD6" s="21">
        <f t="shared" si="4"/>
        <v>105.78</v>
      </c>
      <c r="AE6" s="21">
        <f t="shared" si="4"/>
        <v>106.09</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52.27</v>
      </c>
      <c r="AR6" s="21">
        <f t="shared" si="5"/>
        <v>58.68</v>
      </c>
      <c r="AS6" s="21">
        <f t="shared" si="5"/>
        <v>53.87</v>
      </c>
      <c r="AT6" s="20" t="str">
        <f>IF(AT7="","",IF(AT7="-","【-】","【"&amp;SUBSTITUTE(TEXT(AT7,"#,##0.00"),"-","△")&amp;"】"))</f>
        <v>【63.54】</v>
      </c>
      <c r="AU6" s="21">
        <f>IF(AU7="",NA(),AU7)</f>
        <v>33.96</v>
      </c>
      <c r="AV6" s="21">
        <f t="shared" ref="AV6:BD6" si="6">IF(AV7="",NA(),AV7)</f>
        <v>46.48</v>
      </c>
      <c r="AW6" s="21">
        <f t="shared" si="6"/>
        <v>56.68</v>
      </c>
      <c r="AX6" s="21">
        <f t="shared" si="6"/>
        <v>71.8</v>
      </c>
      <c r="AY6" s="21">
        <f t="shared" si="6"/>
        <v>65.709999999999994</v>
      </c>
      <c r="AZ6" s="21">
        <f t="shared" si="6"/>
        <v>44.24</v>
      </c>
      <c r="BA6" s="21">
        <f t="shared" si="6"/>
        <v>43.07</v>
      </c>
      <c r="BB6" s="21">
        <f t="shared" si="6"/>
        <v>41.51</v>
      </c>
      <c r="BC6" s="21">
        <f t="shared" si="6"/>
        <v>45.01</v>
      </c>
      <c r="BD6" s="21">
        <f t="shared" si="6"/>
        <v>46.37</v>
      </c>
      <c r="BE6" s="20" t="str">
        <f>IF(BE7="","",IF(BE7="-","【-】","【"&amp;SUBSTITUTE(TEXT(BE7,"#,##0.00"),"-","△")&amp;"】"))</f>
        <v>【50.90】</v>
      </c>
      <c r="BF6" s="21">
        <f>IF(BF7="",NA(),BF7)</f>
        <v>230.95</v>
      </c>
      <c r="BG6" s="21">
        <f t="shared" ref="BG6:BO6" si="7">IF(BG7="",NA(),BG7)</f>
        <v>224.39</v>
      </c>
      <c r="BH6" s="21">
        <f t="shared" si="7"/>
        <v>207.47</v>
      </c>
      <c r="BI6" s="21">
        <f t="shared" si="7"/>
        <v>193.74</v>
      </c>
      <c r="BJ6" s="21">
        <f t="shared" si="7"/>
        <v>184.42</v>
      </c>
      <c r="BK6" s="21">
        <f t="shared" si="7"/>
        <v>1258.43</v>
      </c>
      <c r="BL6" s="21">
        <f t="shared" si="7"/>
        <v>1163.75</v>
      </c>
      <c r="BM6" s="21">
        <f t="shared" si="7"/>
        <v>1160.22</v>
      </c>
      <c r="BN6" s="21">
        <f t="shared" si="7"/>
        <v>1141.98</v>
      </c>
      <c r="BO6" s="21">
        <f t="shared" si="7"/>
        <v>1062.58</v>
      </c>
      <c r="BP6" s="20" t="str">
        <f>IF(BP7="","",IF(BP7="-","【-】","【"&amp;SUBSTITUTE(TEXT(BP7,"#,##0.00"),"-","△")&amp;"】"))</f>
        <v>【1,099.15】</v>
      </c>
      <c r="BQ6" s="21">
        <f>IF(BQ7="",NA(),BQ7)</f>
        <v>68.25</v>
      </c>
      <c r="BR6" s="21">
        <f t="shared" ref="BR6:BZ6" si="8">IF(BR7="",NA(),BR7)</f>
        <v>69.7</v>
      </c>
      <c r="BS6" s="21">
        <f t="shared" si="8"/>
        <v>72.709999999999994</v>
      </c>
      <c r="BT6" s="21">
        <f t="shared" si="8"/>
        <v>67.31</v>
      </c>
      <c r="BU6" s="21">
        <f t="shared" si="8"/>
        <v>50.95</v>
      </c>
      <c r="BV6" s="21">
        <f t="shared" si="8"/>
        <v>73.36</v>
      </c>
      <c r="BW6" s="21">
        <f t="shared" si="8"/>
        <v>72.599999999999994</v>
      </c>
      <c r="BX6" s="21">
        <f t="shared" si="8"/>
        <v>81.81</v>
      </c>
      <c r="BY6" s="21">
        <f t="shared" si="8"/>
        <v>82.27</v>
      </c>
      <c r="BZ6" s="21">
        <f t="shared" si="8"/>
        <v>80.36</v>
      </c>
      <c r="CA6" s="20" t="str">
        <f>IF(CA7="","",IF(CA7="-","【-】","【"&amp;SUBSTITUTE(TEXT(CA7,"#,##0.00"),"-","△")&amp;"】"))</f>
        <v>【72.92】</v>
      </c>
      <c r="CB6" s="21">
        <f>IF(CB7="",NA(),CB7)</f>
        <v>259.85000000000002</v>
      </c>
      <c r="CC6" s="21">
        <f t="shared" ref="CC6:CK6" si="9">IF(CC7="",NA(),CC7)</f>
        <v>256.14</v>
      </c>
      <c r="CD6" s="21">
        <f t="shared" si="9"/>
        <v>245.6</v>
      </c>
      <c r="CE6" s="21">
        <f t="shared" si="9"/>
        <v>266.27999999999997</v>
      </c>
      <c r="CF6" s="21">
        <f t="shared" si="9"/>
        <v>352.34</v>
      </c>
      <c r="CG6" s="21">
        <f t="shared" si="9"/>
        <v>224.88</v>
      </c>
      <c r="CH6" s="21">
        <f t="shared" si="9"/>
        <v>228.64</v>
      </c>
      <c r="CI6" s="21">
        <f t="shared" si="9"/>
        <v>193.59</v>
      </c>
      <c r="CJ6" s="21">
        <f t="shared" si="9"/>
        <v>194.42</v>
      </c>
      <c r="CK6" s="21">
        <f t="shared" si="9"/>
        <v>201.33</v>
      </c>
      <c r="CL6" s="20" t="str">
        <f>IF(CL7="","",IF(CL7="-","【-】","【"&amp;SUBSTITUTE(TEXT(CL7,"#,##0.00"),"-","△")&amp;"】"))</f>
        <v>【225.78】</v>
      </c>
      <c r="CM6" s="21">
        <f>IF(CM7="",NA(),CM7)</f>
        <v>39.07</v>
      </c>
      <c r="CN6" s="21">
        <f t="shared" ref="CN6:CV6" si="10">IF(CN7="",NA(),CN7)</f>
        <v>38.630000000000003</v>
      </c>
      <c r="CO6" s="21">
        <f t="shared" si="10"/>
        <v>40.229999999999997</v>
      </c>
      <c r="CP6" s="21">
        <f t="shared" si="10"/>
        <v>39.229999999999997</v>
      </c>
      <c r="CQ6" s="21">
        <f t="shared" si="10"/>
        <v>39.700000000000003</v>
      </c>
      <c r="CR6" s="21">
        <f t="shared" si="10"/>
        <v>42.4</v>
      </c>
      <c r="CS6" s="21">
        <f t="shared" si="10"/>
        <v>42.28</v>
      </c>
      <c r="CT6" s="21">
        <f t="shared" si="10"/>
        <v>45.3</v>
      </c>
      <c r="CU6" s="21">
        <f t="shared" si="10"/>
        <v>45.6</v>
      </c>
      <c r="CV6" s="21">
        <f t="shared" si="10"/>
        <v>44.79</v>
      </c>
      <c r="CW6" s="20" t="str">
        <f>IF(CW7="","",IF(CW7="-","【-】","【"&amp;SUBSTITUTE(TEXT(CW7,"#,##0.00"),"-","△")&amp;"】"))</f>
        <v>【43.17】</v>
      </c>
      <c r="CX6" s="21">
        <f>IF(CX7="",NA(),CX7)</f>
        <v>87.6</v>
      </c>
      <c r="CY6" s="21">
        <f t="shared" ref="CY6:DG6" si="11">IF(CY7="",NA(),CY7)</f>
        <v>88.56</v>
      </c>
      <c r="CZ6" s="21">
        <f t="shared" si="11"/>
        <v>89.59</v>
      </c>
      <c r="DA6" s="21">
        <f t="shared" si="11"/>
        <v>91.05</v>
      </c>
      <c r="DB6" s="21">
        <f t="shared" si="11"/>
        <v>91.81</v>
      </c>
      <c r="DC6" s="21">
        <f t="shared" si="11"/>
        <v>84.19</v>
      </c>
      <c r="DD6" s="21">
        <f t="shared" si="11"/>
        <v>84.34</v>
      </c>
      <c r="DE6" s="21">
        <f t="shared" si="11"/>
        <v>88.37</v>
      </c>
      <c r="DF6" s="21">
        <f t="shared" si="11"/>
        <v>88.66</v>
      </c>
      <c r="DG6" s="21">
        <f t="shared" si="11"/>
        <v>88.68</v>
      </c>
      <c r="DH6" s="20" t="str">
        <f>IF(DH7="","",IF(DH7="-","【-】","【"&amp;SUBSTITUTE(TEXT(DH7,"#,##0.00"),"-","△")&amp;"】"))</f>
        <v>【86.31】</v>
      </c>
      <c r="DI6" s="21">
        <f>IF(DI7="",NA(),DI7)</f>
        <v>13.29</v>
      </c>
      <c r="DJ6" s="21">
        <f t="shared" ref="DJ6:DR6" si="12">IF(DJ7="",NA(),DJ7)</f>
        <v>16.09</v>
      </c>
      <c r="DK6" s="21">
        <f t="shared" si="12"/>
        <v>18.899999999999999</v>
      </c>
      <c r="DL6" s="21">
        <f t="shared" si="12"/>
        <v>21</v>
      </c>
      <c r="DM6" s="21">
        <f t="shared" si="12"/>
        <v>23.81</v>
      </c>
      <c r="DN6" s="21">
        <f t="shared" si="12"/>
        <v>21.36</v>
      </c>
      <c r="DO6" s="21">
        <f t="shared" si="12"/>
        <v>22.79</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0.04</v>
      </c>
      <c r="EB6" s="21">
        <f t="shared" si="13"/>
        <v>0.12</v>
      </c>
      <c r="EC6" s="21">
        <f t="shared" si="13"/>
        <v>0.1</v>
      </c>
      <c r="ED6" s="20" t="str">
        <f>IF(ED7="","",IF(ED7="-","【-】","【"&amp;SUBSTITUTE(TEXT(ED7,"#,##0.00"),"-","△")&amp;"】"))</f>
        <v>【0.06】</v>
      </c>
      <c r="EE6" s="21">
        <f>IF(EE7="",NA(),EE7)</f>
        <v>0.22</v>
      </c>
      <c r="EF6" s="20">
        <f t="shared" ref="EF6:EN6" si="14">IF(EF7="",NA(),EF7)</f>
        <v>0</v>
      </c>
      <c r="EG6" s="20">
        <f t="shared" si="14"/>
        <v>0</v>
      </c>
      <c r="EH6" s="20">
        <f t="shared" si="14"/>
        <v>0</v>
      </c>
      <c r="EI6" s="20">
        <f t="shared" si="14"/>
        <v>0</v>
      </c>
      <c r="EJ6" s="21">
        <f t="shared" si="14"/>
        <v>0.39</v>
      </c>
      <c r="EK6" s="21">
        <f t="shared" si="14"/>
        <v>0.1</v>
      </c>
      <c r="EL6" s="21">
        <f t="shared" si="14"/>
        <v>0.22</v>
      </c>
      <c r="EM6" s="21">
        <f t="shared" si="14"/>
        <v>0.17</v>
      </c>
      <c r="EN6" s="21">
        <f t="shared" si="14"/>
        <v>0.27</v>
      </c>
      <c r="EO6" s="20" t="str">
        <f>IF(EO7="","",IF(EO7="-","【-】","【"&amp;SUBSTITUTE(TEXT(EO7,"#,##0.00"),"-","△")&amp;"】"))</f>
        <v>【0.15】</v>
      </c>
    </row>
    <row r="7" spans="1:148" s="22" customFormat="1" x14ac:dyDescent="0.25">
      <c r="A7" s="14"/>
      <c r="B7" s="23">
        <v>2024</v>
      </c>
      <c r="C7" s="23">
        <v>432121</v>
      </c>
      <c r="D7" s="23">
        <v>46</v>
      </c>
      <c r="E7" s="23">
        <v>17</v>
      </c>
      <c r="F7" s="23">
        <v>4</v>
      </c>
      <c r="G7" s="23">
        <v>0</v>
      </c>
      <c r="H7" s="23" t="s">
        <v>96</v>
      </c>
      <c r="I7" s="23" t="s">
        <v>97</v>
      </c>
      <c r="J7" s="23" t="s">
        <v>98</v>
      </c>
      <c r="K7" s="23" t="s">
        <v>99</v>
      </c>
      <c r="L7" s="23" t="s">
        <v>100</v>
      </c>
      <c r="M7" s="23" t="s">
        <v>101</v>
      </c>
      <c r="N7" s="24" t="s">
        <v>102</v>
      </c>
      <c r="O7" s="24">
        <v>71.94</v>
      </c>
      <c r="P7" s="24">
        <v>16.899999999999999</v>
      </c>
      <c r="Q7" s="24">
        <v>84.44</v>
      </c>
      <c r="R7" s="24">
        <v>3795</v>
      </c>
      <c r="S7" s="24">
        <v>23592</v>
      </c>
      <c r="T7" s="24">
        <v>126.67</v>
      </c>
      <c r="U7" s="24">
        <v>186.25</v>
      </c>
      <c r="V7" s="24">
        <v>3934</v>
      </c>
      <c r="W7" s="24">
        <v>1.82</v>
      </c>
      <c r="X7" s="24">
        <v>2161.54</v>
      </c>
      <c r="Y7" s="24">
        <v>120.33</v>
      </c>
      <c r="Z7" s="24">
        <v>121</v>
      </c>
      <c r="AA7" s="24">
        <v>119.3</v>
      </c>
      <c r="AB7" s="24">
        <v>115.06</v>
      </c>
      <c r="AC7" s="24">
        <v>113.62</v>
      </c>
      <c r="AD7" s="24">
        <v>105.78</v>
      </c>
      <c r="AE7" s="24">
        <v>106.09</v>
      </c>
      <c r="AF7" s="24">
        <v>101.98</v>
      </c>
      <c r="AG7" s="24">
        <v>102.68</v>
      </c>
      <c r="AH7" s="24">
        <v>103.79</v>
      </c>
      <c r="AI7" s="24">
        <v>105.07</v>
      </c>
      <c r="AJ7" s="24">
        <v>0</v>
      </c>
      <c r="AK7" s="24">
        <v>0</v>
      </c>
      <c r="AL7" s="24">
        <v>0</v>
      </c>
      <c r="AM7" s="24">
        <v>0</v>
      </c>
      <c r="AN7" s="24">
        <v>0</v>
      </c>
      <c r="AO7" s="24">
        <v>63.96</v>
      </c>
      <c r="AP7" s="24">
        <v>69.42</v>
      </c>
      <c r="AQ7" s="24">
        <v>52.27</v>
      </c>
      <c r="AR7" s="24">
        <v>58.68</v>
      </c>
      <c r="AS7" s="24">
        <v>53.87</v>
      </c>
      <c r="AT7" s="24">
        <v>63.54</v>
      </c>
      <c r="AU7" s="24">
        <v>33.96</v>
      </c>
      <c r="AV7" s="24">
        <v>46.48</v>
      </c>
      <c r="AW7" s="24">
        <v>56.68</v>
      </c>
      <c r="AX7" s="24">
        <v>71.8</v>
      </c>
      <c r="AY7" s="24">
        <v>65.709999999999994</v>
      </c>
      <c r="AZ7" s="24">
        <v>44.24</v>
      </c>
      <c r="BA7" s="24">
        <v>43.07</v>
      </c>
      <c r="BB7" s="24">
        <v>41.51</v>
      </c>
      <c r="BC7" s="24">
        <v>45.01</v>
      </c>
      <c r="BD7" s="24">
        <v>46.37</v>
      </c>
      <c r="BE7" s="24">
        <v>50.9</v>
      </c>
      <c r="BF7" s="24">
        <v>230.95</v>
      </c>
      <c r="BG7" s="24">
        <v>224.39</v>
      </c>
      <c r="BH7" s="24">
        <v>207.47</v>
      </c>
      <c r="BI7" s="24">
        <v>193.74</v>
      </c>
      <c r="BJ7" s="24">
        <v>184.42</v>
      </c>
      <c r="BK7" s="24">
        <v>1258.43</v>
      </c>
      <c r="BL7" s="24">
        <v>1163.75</v>
      </c>
      <c r="BM7" s="24">
        <v>1160.22</v>
      </c>
      <c r="BN7" s="24">
        <v>1141.98</v>
      </c>
      <c r="BO7" s="24">
        <v>1062.58</v>
      </c>
      <c r="BP7" s="24">
        <v>1099.1500000000001</v>
      </c>
      <c r="BQ7" s="24">
        <v>68.25</v>
      </c>
      <c r="BR7" s="24">
        <v>69.7</v>
      </c>
      <c r="BS7" s="24">
        <v>72.709999999999994</v>
      </c>
      <c r="BT7" s="24">
        <v>67.31</v>
      </c>
      <c r="BU7" s="24">
        <v>50.95</v>
      </c>
      <c r="BV7" s="24">
        <v>73.36</v>
      </c>
      <c r="BW7" s="24">
        <v>72.599999999999994</v>
      </c>
      <c r="BX7" s="24">
        <v>81.81</v>
      </c>
      <c r="BY7" s="24">
        <v>82.27</v>
      </c>
      <c r="BZ7" s="24">
        <v>80.36</v>
      </c>
      <c r="CA7" s="24">
        <v>72.92</v>
      </c>
      <c r="CB7" s="24">
        <v>259.85000000000002</v>
      </c>
      <c r="CC7" s="24">
        <v>256.14</v>
      </c>
      <c r="CD7" s="24">
        <v>245.6</v>
      </c>
      <c r="CE7" s="24">
        <v>266.27999999999997</v>
      </c>
      <c r="CF7" s="24">
        <v>352.34</v>
      </c>
      <c r="CG7" s="24">
        <v>224.88</v>
      </c>
      <c r="CH7" s="24">
        <v>228.64</v>
      </c>
      <c r="CI7" s="24">
        <v>193.59</v>
      </c>
      <c r="CJ7" s="24">
        <v>194.42</v>
      </c>
      <c r="CK7" s="24">
        <v>201.33</v>
      </c>
      <c r="CL7" s="24">
        <v>225.78</v>
      </c>
      <c r="CM7" s="24">
        <v>39.07</v>
      </c>
      <c r="CN7" s="24">
        <v>38.630000000000003</v>
      </c>
      <c r="CO7" s="24">
        <v>40.229999999999997</v>
      </c>
      <c r="CP7" s="24">
        <v>39.229999999999997</v>
      </c>
      <c r="CQ7" s="24">
        <v>39.700000000000003</v>
      </c>
      <c r="CR7" s="24">
        <v>42.4</v>
      </c>
      <c r="CS7" s="24">
        <v>42.28</v>
      </c>
      <c r="CT7" s="24">
        <v>45.3</v>
      </c>
      <c r="CU7" s="24">
        <v>45.6</v>
      </c>
      <c r="CV7" s="24">
        <v>44.79</v>
      </c>
      <c r="CW7" s="24">
        <v>43.17</v>
      </c>
      <c r="CX7" s="24">
        <v>87.6</v>
      </c>
      <c r="CY7" s="24">
        <v>88.56</v>
      </c>
      <c r="CZ7" s="24">
        <v>89.59</v>
      </c>
      <c r="DA7" s="24">
        <v>91.05</v>
      </c>
      <c r="DB7" s="24">
        <v>91.81</v>
      </c>
      <c r="DC7" s="24">
        <v>84.19</v>
      </c>
      <c r="DD7" s="24">
        <v>84.34</v>
      </c>
      <c r="DE7" s="24">
        <v>88.37</v>
      </c>
      <c r="DF7" s="24">
        <v>88.66</v>
      </c>
      <c r="DG7" s="24">
        <v>88.68</v>
      </c>
      <c r="DH7" s="24">
        <v>86.31</v>
      </c>
      <c r="DI7" s="24">
        <v>13.29</v>
      </c>
      <c r="DJ7" s="24">
        <v>16.09</v>
      </c>
      <c r="DK7" s="24">
        <v>18.899999999999999</v>
      </c>
      <c r="DL7" s="24">
        <v>21</v>
      </c>
      <c r="DM7" s="24">
        <v>23.81</v>
      </c>
      <c r="DN7" s="24">
        <v>21.36</v>
      </c>
      <c r="DO7" s="24">
        <v>22.79</v>
      </c>
      <c r="DP7" s="24">
        <v>32.57</v>
      </c>
      <c r="DQ7" s="24">
        <v>33.159999999999997</v>
      </c>
      <c r="DR7" s="24">
        <v>34.590000000000003</v>
      </c>
      <c r="DS7" s="24">
        <v>30.82</v>
      </c>
      <c r="DT7" s="24">
        <v>0</v>
      </c>
      <c r="DU7" s="24">
        <v>0</v>
      </c>
      <c r="DV7" s="24">
        <v>0</v>
      </c>
      <c r="DW7" s="24">
        <v>0</v>
      </c>
      <c r="DX7" s="24">
        <v>0</v>
      </c>
      <c r="DY7" s="24">
        <v>0.01</v>
      </c>
      <c r="DZ7" s="24">
        <v>0.01</v>
      </c>
      <c r="EA7" s="24">
        <v>0.04</v>
      </c>
      <c r="EB7" s="24">
        <v>0.12</v>
      </c>
      <c r="EC7" s="24">
        <v>0.1</v>
      </c>
      <c r="ED7" s="24">
        <v>0.06</v>
      </c>
      <c r="EE7" s="24">
        <v>0.22</v>
      </c>
      <c r="EF7" s="24">
        <v>0</v>
      </c>
      <c r="EG7" s="24">
        <v>0</v>
      </c>
      <c r="EH7" s="24">
        <v>0</v>
      </c>
      <c r="EI7" s="24">
        <v>0</v>
      </c>
      <c r="EJ7" s="24">
        <v>0.39</v>
      </c>
      <c r="EK7" s="24">
        <v>0.1</v>
      </c>
      <c r="EL7" s="24">
        <v>0.22</v>
      </c>
      <c r="EM7" s="24">
        <v>0.17</v>
      </c>
      <c r="EN7" s="24">
        <v>0.27</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将貴</cp:lastModifiedBy>
  <cp:lastPrinted>2026-01-19T23:26:48Z</cp:lastPrinted>
  <dcterms:created xsi:type="dcterms:W3CDTF">2025-12-23T06:14:50Z</dcterms:created>
  <dcterms:modified xsi:type="dcterms:W3CDTF">2026-01-21T04:39:28Z</dcterms:modified>
  <cp:category/>
</cp:coreProperties>
</file>