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7 山鹿市●\06 下水道（特環：法適）\"/>
    </mc:Choice>
  </mc:AlternateContent>
  <xr:revisionPtr revIDLastSave="0" documentId="13_ncr:1_{6DD6676F-2915-4502-8822-D4CFBE15BA1F}" xr6:coauthVersionLast="47" xr6:coauthVersionMax="47" xr10:uidLastSave="{00000000-0000-0000-0000-000000000000}"/>
  <workbookProtection workbookAlgorithmName="SHA-512" workbookHashValue="qb6HBIG0H4b7Bkpy53vxGSusj8XIvsD3l/mTIF/qLbUt2zpFKt6flFeacgTJ4saQRQBpnsySUbcImW4RXIGkkA==" workbookSaltValue="HHpEIG1mTUC0cfB847JB2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H85" i="4"/>
  <c r="G85"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<sst xmlns="http://schemas.openxmlformats.org/spreadsheetml/2006/main" count="236" uniqueCount="116">
  <si>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</si>
  <si>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</si>
  <si>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</si>
  <si>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</si>
  <si>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</si>
  <si>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</si>
  <si>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</si>
  <si>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</si>
  <si>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</si>
  <si>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</si>
  <si>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</si>
  <si>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</si>
  <si>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</si>
  <si>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</si>
  <si>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</si>
  <si>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</si>
  <si>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</si>
  <si>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</si>
  <si>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</si>
  <si>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</si>
  <si>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</si>
  <si>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</si>
  <si>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</si>
  <si>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</si>
  <si>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</si>
  <si>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</si>
  <si>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</si>
  <si>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</si>
  <si>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</si>
  <si>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</si>
  <si>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</si>
  <si>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</si>
  <si>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</si>
  <si>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</si>
  <si>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</si>
  <si>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</si>
  <si>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</si>
  <si>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</si>
  <si>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</si>
  <si>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</si>
  <si>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</si>
  <si>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</si>
  <si>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</si>
  <si>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</si>
  <si>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</si>
  <si>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</si>
  <si>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</si>
  <si>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</si>
  <si>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</si>
  <si>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</si>
  <si>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</si>
  <si>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</si>
  <si>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</si>
  <si>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</si>
  <si>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</si>
  <si>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</si>
  <si>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</si>
  <si>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</si>
  <si>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</si>
  <si>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</si>
  <si>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</si>
  <si>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</si>
  <si>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</si>
  <si>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</si>
  <si>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</si>
  <si>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</si>
  <si>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</si>
  <si>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</si>
  <si>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</si>
  <si>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</si>
  <si>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</si>
  <si>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</si>
  <si>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</si>
  <si>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</si>
  <si>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</si>
  <si>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</si>
  <si>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</si>
  <si>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</si>
  <si>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</si>
  <si>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</si>
  <si>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</si>
  <si>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</si>
  <si>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</si>
  <si>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</si>
  <si>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</si>
  <si>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</si>
  <si>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</si>
  <si>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</si>
  <si>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</si>
  <si>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</si>
  <si>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</si>
  <si>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</si>
  <si>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</si>
  <si>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</si>
  <si>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</si>
  <si>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</si>
  <si>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山鹿市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</si>
  <si>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</si>
  <si>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</si>
  <si>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</si>
  <si>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</si>
  <si>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</si>
  <si>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</si>
  <si>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</si>
  <si>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</si>
  <si>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</si>
  <si>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</si>
  <si>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</si>
  <si>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</si>
  <si>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</si>
  <si>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</si>
  <si>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</si>
  <si>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</si>
  <si>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の供用開始が平成9年であるため、法定耐用年数である50年を超えた管渠はまだ無く、②管渠老朽化率（法定耐用年数を超えた管渠の割合を示す）及び③管渠改善率（当該年度に更新した管渠の割合を示す）は0％である。
　ただ、①有形固定資産減価償却率（減価償却がどの程度進んでいるか。資産の老朽化度合を示す）は、類似団体の平均値を上回っており、管渠以外の設備においては法定耐用年数を超過したものもあるため、減価償却が進んだ資産が多い状況である。
　今後も、状況調査費用を含めた施設更新の経費は増大していくと見込まれるので、令和6年度に策定した第2期ストックマネジメント計画を基に、計画的な調査・更新を行っていく。</t>
    <rPh sb="1" eb="2">
      <t>ホン</t>
    </rPh>
    <rPh sb="2" eb="4">
      <t>ジギョウ</t>
    </rPh>
    <rPh sb="20" eb="22">
      <t>ホウテイ</t>
    </rPh>
    <rPh sb="22" eb="24">
      <t>タイヨウ</t>
    </rPh>
    <rPh sb="24" eb="26">
      <t>ネンスウ</t>
    </rPh>
    <rPh sb="31" eb="32">
      <t>ネン</t>
    </rPh>
    <rPh sb="33" eb="34">
      <t>コ</t>
    </rPh>
    <rPh sb="36" eb="38">
      <t>カンキョ</t>
    </rPh>
    <rPh sb="41" eb="42">
      <t>ム</t>
    </rPh>
    <rPh sb="71" eb="72">
      <t>オヨ</t>
    </rPh>
    <rPh sb="80" eb="81">
      <t>オ</t>
    </rPh>
    <rPh sb="84" eb="85">
      <t>スス</t>
    </rPh>
    <rPh sb="89" eb="91">
      <t>コウキョウ</t>
    </rPh>
    <rPh sb="91" eb="94">
      <t>ゲスイドウ</t>
    </rPh>
    <rPh sb="95" eb="97">
      <t>カンキョ</t>
    </rPh>
    <rPh sb="100" eb="102">
      <t>ユウセンケネンタイオウケントウヒツヨウ</t>
    </rPh>
    <phoneticPr fontId="4"/>
  </si>
  <si>
    <t>　経常収支比率は良好な推移を示しているが、その主な要因は、処理場に係る費用等を公共下水道事業が負担しているためである。
　また、今後は人口減少による使用料収入の減少や管渠等の施設の老朽化に伴う更新費用の増大が見込まれる。
　このような状況において収支のバランスを保ち、将来の経営安定を図るため、令和6年度より使用料改定に取り組み、令和8年度の改定を予定している。また、令和5年度に改定した経営戦略を基に、設備の計画的な更新と企業債の適正な管理に取り組んでいく。</t>
    <phoneticPr fontId="4"/>
  </si>
  <si>
    <r>
      <rPr>
        <sz val="10"/>
        <rFont val="ＭＳ ゴシック"/>
        <family val="3"/>
        <charset val="128"/>
      </rPr>
      <t>　特定環境保全公共下水道事業は、公共下水道事業と一体で事業運営を行っている。
　①経常収支比率（収益で費用を賄えているかの比率）は、100％を満たしている。ただ、その主な要因は、公共下水道事業に接続し、処理施設を有していないことによるためであり、今後も市の下水道事業全体の更なる経営健全化を図る必要がある。
　②累積欠損金はない。
　③流動比率（短期的な債務に対する支払能力）は、類似団体平均値を大きく下回っており、令和6年度は令和4年度から3年連続でマイナス値となった。公共下水道事業を含めた会計全体ではプラス値だが、100％は下回っているため、引き続き改善に努めていく必要がある。</t>
    </r>
    <r>
      <rPr>
        <sz val="10"/>
        <color rgb="FFFF0000"/>
        <rFont val="ＭＳ ゴシック"/>
        <family val="3"/>
        <charset val="128"/>
      </rPr>
      <t xml:space="preserve">
</t>
    </r>
    <r>
      <rPr>
        <sz val="10"/>
        <rFont val="ＭＳ ゴシック"/>
        <family val="3"/>
        <charset val="128"/>
      </rPr>
      <t>　④企業債残高対事業規模比率（使用料収入に対する企業債残高の割合）は、類似団体平均値より低い数値で推移している。その主な要因は、建設改良に伴う企業債発行が抑えられていることである。
　⑤経費回収率（経費を使用料で賄えているかの指標）は、100％を下回って推移しており、汚水処理に係る経費を使用料収入で回収できていないため、収入の確保及び経費の抑制に努める必要がある。
　⑥汚水処理原価（汚水処理に要した費用）は、類似団体平均値を下回って推移している。ただ、今後は物価上昇と人口減少に伴う有収水量の減少で、原価の上昇が懸念される。
　⑦施設利用率（1日に対応可能な処理能力に対する、1日平均処理水量の割合）は、公共下水道事業に接続しており処理場を有しないため算出できない。</t>
    </r>
    <r>
      <rPr>
        <sz val="10"/>
        <color rgb="FFFF0000"/>
        <rFont val="ＭＳ ゴシック"/>
        <family val="3"/>
        <charset val="128"/>
      </rPr>
      <t xml:space="preserve">
</t>
    </r>
    <r>
      <rPr>
        <sz val="10"/>
        <rFont val="ＭＳ ゴシック"/>
        <family val="3"/>
        <charset val="128"/>
      </rPr>
      <t>　⑧水洗化率（汚水処理している人口の割合）は、類似団体平均値より低い水準で推移しているため、更なる接続を促す取組が必要である。</t>
    </r>
    <rPh sb="71" eb="72">
      <t>ミ</t>
    </rPh>
    <rPh sb="145" eb="146">
      <t>ハカ</t>
    </rPh>
    <rPh sb="190" eb="194">
      <t>ルイジダンタイ</t>
    </rPh>
    <rPh sb="201" eb="202">
      <t>シ</t>
    </rPh>
    <rPh sb="203" eb="206">
      <t>ゲスイドウ</t>
    </rPh>
    <rPh sb="206" eb="208">
      <t>ジギョウ</t>
    </rPh>
    <rPh sb="212" eb="213">
      <t>サラ</t>
    </rPh>
    <rPh sb="214" eb="216">
      <t>レイワ</t>
    </rPh>
    <rPh sb="225" eb="227">
      <t>ヒツヨウ</t>
    </rPh>
    <rPh sb="236" eb="243">
      <t>コウキョウゲスイドウジギョウ</t>
    </rPh>
    <rPh sb="244" eb="245">
      <t>フク</t>
    </rPh>
    <rPh sb="256" eb="257">
      <t>アタイ</t>
    </rPh>
    <rPh sb="276" eb="278">
      <t>ネンド</t>
    </rPh>
    <rPh sb="278" eb="280">
      <t>カイゼン</t>
    </rPh>
    <rPh sb="286" eb="287">
      <t>チ</t>
    </rPh>
    <rPh sb="351" eb="352">
      <t>オモ</t>
    </rPh>
    <rPh sb="353" eb="355">
      <t>ヨウイン</t>
    </rPh>
    <rPh sb="357" eb="361">
      <t>ケンセツカイリョウ</t>
    </rPh>
    <rPh sb="362" eb="363">
      <t>トモナ</t>
    </rPh>
    <rPh sb="364" eb="369">
      <t>キギョウサイハッコウ</t>
    </rPh>
    <rPh sb="370" eb="371">
      <t>オサ</t>
    </rPh>
    <rPh sb="665" eb="667">
      <t>ゲンショウ</t>
    </rPh>
    <rPh sb="668" eb="669">
      <t>スス</t>
    </rPh>
    <rPh sb="680" eb="682">
      <t>ショリジギョウルイジダンタイサラセツゾクウナガトリクミヒツヨウガイトウチイキシンキセツゾクソクシンフタンメン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</si>
</sst>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
      <sz val="11"/>
      <name val="ＭＳ ゴシック"/>
      <family val="3"/>
      <charset val="128"/>
    </font>
    <font>
      <sz val="10"/>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8" fillId="0" borderId="6"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7" xfId="0" applyFont="1" applyBorder="1" applyAlignment="1" applyProtection="1">
      <alignment horizontal="left" vertical="top" wrapText="1"/>
      <protection locked="0"/>
    </xf>
    <xf numFmtId="0" fontId="17" fillId="0" borderId="6"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6"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EA6-4F40-BC38-C156EBF237E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0.1</c:v>
                </c:pt>
                <c:pt idx="2">
                  <c:v>0.08</c:v>
                </c:pt>
                <c:pt idx="3">
                  <c:v>0.06</c:v>
                </c:pt>
                <c:pt idx="4">
                  <c:v>0.05</c:v>
                </c:pt>
              </c:numCache>
            </c:numRef>
          </c:val>
          <c:smooth val="0"/>
          <c:extLst>
            <c:ext xmlns:c16="http://schemas.microsoft.com/office/drawing/2014/chart" uri="{C3380CC4-5D6E-409C-BE32-E72D297353CC}">
              <c16:uniqueId val="{00000001-CEA6-4F40-BC38-C156EBF237E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2C0-4D36-BA3C-455956CAE83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42.28</c:v>
                </c:pt>
                <c:pt idx="2">
                  <c:v>41.06</c:v>
                </c:pt>
                <c:pt idx="3">
                  <c:v>42.09</c:v>
                </c:pt>
                <c:pt idx="4">
                  <c:v>42.15</c:v>
                </c:pt>
              </c:numCache>
            </c:numRef>
          </c:val>
          <c:smooth val="0"/>
          <c:extLst>
            <c:ext xmlns:c16="http://schemas.microsoft.com/office/drawing/2014/chart" uri="{C3380CC4-5D6E-409C-BE32-E72D297353CC}">
              <c16:uniqueId val="{00000001-82C0-4D36-BA3C-455956CAE83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71.08</c:v>
                </c:pt>
                <c:pt idx="1">
                  <c:v>71.98</c:v>
                </c:pt>
                <c:pt idx="2">
                  <c:v>72.459999999999994</c:v>
                </c:pt>
                <c:pt idx="3">
                  <c:v>78.7</c:v>
                </c:pt>
                <c:pt idx="4">
                  <c:v>79.13</c:v>
                </c:pt>
              </c:numCache>
            </c:numRef>
          </c:val>
          <c:extLst>
            <c:ext xmlns:c16="http://schemas.microsoft.com/office/drawing/2014/chart" uri="{C3380CC4-5D6E-409C-BE32-E72D297353CC}">
              <c16:uniqueId val="{00000000-B515-459A-8F0B-47EB9B44B51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84.34</c:v>
                </c:pt>
                <c:pt idx="2">
                  <c:v>84.34</c:v>
                </c:pt>
                <c:pt idx="3">
                  <c:v>84.73</c:v>
                </c:pt>
                <c:pt idx="4">
                  <c:v>84.21</c:v>
                </c:pt>
              </c:numCache>
            </c:numRef>
          </c:val>
          <c:smooth val="0"/>
          <c:extLst>
            <c:ext xmlns:c16="http://schemas.microsoft.com/office/drawing/2014/chart" uri="{C3380CC4-5D6E-409C-BE32-E72D297353CC}">
              <c16:uniqueId val="{00000001-B515-459A-8F0B-47EB9B44B51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80.59</c:v>
                </c:pt>
                <c:pt idx="1">
                  <c:v>103.89</c:v>
                </c:pt>
                <c:pt idx="2">
                  <c:v>104.06</c:v>
                </c:pt>
                <c:pt idx="3">
                  <c:v>106.9</c:v>
                </c:pt>
                <c:pt idx="4">
                  <c:v>100.01</c:v>
                </c:pt>
              </c:numCache>
            </c:numRef>
          </c:val>
          <c:extLst>
            <c:ext xmlns:c16="http://schemas.microsoft.com/office/drawing/2014/chart" uri="{C3380CC4-5D6E-409C-BE32-E72D297353CC}">
              <c16:uniqueId val="{00000000-B688-410B-B31B-F27A430C473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106.09</c:v>
                </c:pt>
                <c:pt idx="2">
                  <c:v>106.44</c:v>
                </c:pt>
                <c:pt idx="3">
                  <c:v>107.11</c:v>
                </c:pt>
                <c:pt idx="4">
                  <c:v>106.38</c:v>
                </c:pt>
              </c:numCache>
            </c:numRef>
          </c:val>
          <c:smooth val="0"/>
          <c:extLst>
            <c:ext xmlns:c16="http://schemas.microsoft.com/office/drawing/2014/chart" uri="{C3380CC4-5D6E-409C-BE32-E72D297353CC}">
              <c16:uniqueId val="{00000001-B688-410B-B31B-F27A430C473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35.47</c:v>
                </c:pt>
                <c:pt idx="1">
                  <c:v>29.64</c:v>
                </c:pt>
                <c:pt idx="2">
                  <c:v>31.85</c:v>
                </c:pt>
                <c:pt idx="3">
                  <c:v>33.96</c:v>
                </c:pt>
                <c:pt idx="4">
                  <c:v>36.11</c:v>
                </c:pt>
              </c:numCache>
            </c:numRef>
          </c:val>
          <c:extLst>
            <c:ext xmlns:c16="http://schemas.microsoft.com/office/drawing/2014/chart" uri="{C3380CC4-5D6E-409C-BE32-E72D297353CC}">
              <c16:uniqueId val="{00000000-593B-4011-9BFF-0898118524C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22.79</c:v>
                </c:pt>
                <c:pt idx="2">
                  <c:v>24.8</c:v>
                </c:pt>
                <c:pt idx="3">
                  <c:v>26.77</c:v>
                </c:pt>
                <c:pt idx="4">
                  <c:v>27.46</c:v>
                </c:pt>
              </c:numCache>
            </c:numRef>
          </c:val>
          <c:smooth val="0"/>
          <c:extLst>
            <c:ext xmlns:c16="http://schemas.microsoft.com/office/drawing/2014/chart" uri="{C3380CC4-5D6E-409C-BE32-E72D297353CC}">
              <c16:uniqueId val="{00000001-593B-4011-9BFF-0898118524C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0D6-458D-BA92-1DA1325AD63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0.01</c:v>
                </c:pt>
                <c:pt idx="2">
                  <c:v>0.02</c:v>
                </c:pt>
                <c:pt idx="3">
                  <c:v>7.0000000000000007E-2</c:v>
                </c:pt>
                <c:pt idx="4">
                  <c:v>0.02</c:v>
                </c:pt>
              </c:numCache>
            </c:numRef>
          </c:val>
          <c:smooth val="0"/>
          <c:extLst>
            <c:ext xmlns:c16="http://schemas.microsoft.com/office/drawing/2014/chart" uri="{C3380CC4-5D6E-409C-BE32-E72D297353CC}">
              <c16:uniqueId val="{00000001-A0D6-458D-BA92-1DA1325AD63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8F-4334-8FAC-9561877296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69.42</c:v>
                </c:pt>
                <c:pt idx="2">
                  <c:v>72.86</c:v>
                </c:pt>
                <c:pt idx="3">
                  <c:v>69.540000000000006</c:v>
                </c:pt>
                <c:pt idx="4">
                  <c:v>70.63</c:v>
                </c:pt>
              </c:numCache>
            </c:numRef>
          </c:val>
          <c:smooth val="0"/>
          <c:extLst>
            <c:ext xmlns:c16="http://schemas.microsoft.com/office/drawing/2014/chart" uri="{C3380CC4-5D6E-409C-BE32-E72D297353CC}">
              <c16:uniqueId val="{00000001-8C8F-4334-8FAC-9561877296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14.52</c:v>
                </c:pt>
                <c:pt idx="1">
                  <c:v>13.17</c:v>
                </c:pt>
                <c:pt idx="2">
                  <c:v>-0.43</c:v>
                </c:pt>
                <c:pt idx="3">
                  <c:v>-0.36</c:v>
                </c:pt>
                <c:pt idx="4">
                  <c:v>-0.45</c:v>
                </c:pt>
              </c:numCache>
            </c:numRef>
          </c:val>
          <c:extLst>
            <c:ext xmlns:c16="http://schemas.microsoft.com/office/drawing/2014/chart" uri="{C3380CC4-5D6E-409C-BE32-E72D297353CC}">
              <c16:uniqueId val="{00000000-9071-415B-A260-04A8599BB56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43.07</c:v>
                </c:pt>
                <c:pt idx="2">
                  <c:v>45.42</c:v>
                </c:pt>
                <c:pt idx="3">
                  <c:v>50.63</c:v>
                </c:pt>
                <c:pt idx="4">
                  <c:v>53.28</c:v>
                </c:pt>
              </c:numCache>
            </c:numRef>
          </c:val>
          <c:smooth val="0"/>
          <c:extLst>
            <c:ext xmlns:c16="http://schemas.microsoft.com/office/drawing/2014/chart" uri="{C3380CC4-5D6E-409C-BE32-E72D297353CC}">
              <c16:uniqueId val="{00000001-9071-415B-A260-04A8599BB56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618.71</c:v>
                </c:pt>
                <c:pt idx="1">
                  <c:v>604.54999999999995</c:v>
                </c:pt>
                <c:pt idx="2">
                  <c:v>588.71</c:v>
                </c:pt>
                <c:pt idx="3">
                  <c:v>517.85</c:v>
                </c:pt>
                <c:pt idx="4">
                  <c:v>465.56</c:v>
                </c:pt>
              </c:numCache>
            </c:numRef>
          </c:val>
          <c:extLst>
            <c:ext xmlns:c16="http://schemas.microsoft.com/office/drawing/2014/chart" uri="{C3380CC4-5D6E-409C-BE32-E72D297353CC}">
              <c16:uniqueId val="{00000000-C302-49ED-9B4B-D6A09E177A6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1163.75</c:v>
                </c:pt>
                <c:pt idx="2">
                  <c:v>1195.47</c:v>
                </c:pt>
                <c:pt idx="3">
                  <c:v>1168.69</c:v>
                </c:pt>
                <c:pt idx="4">
                  <c:v>1142.44</c:v>
                </c:pt>
              </c:numCache>
            </c:numRef>
          </c:val>
          <c:smooth val="0"/>
          <c:extLst>
            <c:ext xmlns:c16="http://schemas.microsoft.com/office/drawing/2014/chart" uri="{C3380CC4-5D6E-409C-BE32-E72D297353CC}">
              <c16:uniqueId val="{00000001-C302-49ED-9B4B-D6A09E177A6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93.52</c:v>
                </c:pt>
                <c:pt idx="1">
                  <c:v>92.85</c:v>
                </c:pt>
                <c:pt idx="2">
                  <c:v>100</c:v>
                </c:pt>
                <c:pt idx="3">
                  <c:v>117.09</c:v>
                </c:pt>
                <c:pt idx="4">
                  <c:v>96.05</c:v>
                </c:pt>
              </c:numCache>
            </c:numRef>
          </c:val>
          <c:extLst>
            <c:ext xmlns:c16="http://schemas.microsoft.com/office/drawing/2014/chart" uri="{C3380CC4-5D6E-409C-BE32-E72D297353CC}">
              <c16:uniqueId val="{00000000-CD82-4A76-A64A-97F786E5C8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72.599999999999994</c:v>
                </c:pt>
                <c:pt idx="2">
                  <c:v>69.430000000000007</c:v>
                </c:pt>
                <c:pt idx="3">
                  <c:v>70.709999999999994</c:v>
                </c:pt>
                <c:pt idx="4">
                  <c:v>66.63</c:v>
                </c:pt>
              </c:numCache>
            </c:numRef>
          </c:val>
          <c:smooth val="0"/>
          <c:extLst>
            <c:ext xmlns:c16="http://schemas.microsoft.com/office/drawing/2014/chart" uri="{C3380CC4-5D6E-409C-BE32-E72D297353CC}">
              <c16:uniqueId val="{00000001-CD82-4A76-A64A-97F786E5C8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c:v>
                </c:pt>
                <c:pt idx="2">
                  <c:v>152.88999999999999</c:v>
                </c:pt>
                <c:pt idx="3">
                  <c:v>126.8</c:v>
                </c:pt>
                <c:pt idx="4">
                  <c:v>150</c:v>
                </c:pt>
              </c:numCache>
            </c:numRef>
          </c:val>
          <c:extLst>
            <c:ext xmlns:c16="http://schemas.microsoft.com/office/drawing/2014/chart" uri="{C3380CC4-5D6E-409C-BE32-E72D297353CC}">
              <c16:uniqueId val="{00000000-A2ED-429A-B9AB-5F7EF9B46AC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228.64</c:v>
                </c:pt>
                <c:pt idx="2">
                  <c:v>239.46</c:v>
                </c:pt>
                <c:pt idx="3">
                  <c:v>233.15</c:v>
                </c:pt>
                <c:pt idx="4">
                  <c:v>252.17</c:v>
                </c:pt>
              </c:numCache>
            </c:numRef>
          </c:val>
          <c:smooth val="0"/>
          <c:extLst>
            <c:ext xmlns:c16="http://schemas.microsoft.com/office/drawing/2014/chart" uri="{C3380CC4-5D6E-409C-BE32-E72D297353CC}">
              <c16:uniqueId val="{00000001-A2ED-429A-B9AB-5F7EF9B46AC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熊本県　山鹿市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8" t="s">
        <v>1</v>
      </c>
      <c r="C7" s="58"/>
      <c r="D7" s="58"/>
      <c r="E7" s="58"/>
      <c r="F7" s="58"/>
      <c r="G7" s="58"/>
      <c r="H7" s="58"/>
      <c r="I7" s="58" t="s">
        <v>2</v>
      </c>
      <c r="J7" s="58"/>
      <c r="K7" s="58"/>
      <c r="L7" s="58"/>
      <c r="M7" s="58"/>
      <c r="N7" s="58"/>
      <c r="O7" s="58"/>
      <c r="P7" s="58" t="s">
        <v>3</v>
      </c>
      <c r="Q7" s="58"/>
      <c r="R7" s="58"/>
      <c r="S7" s="58"/>
      <c r="T7" s="58"/>
      <c r="U7" s="58"/>
      <c r="V7" s="58"/>
      <c r="W7" s="58" t="s">
        <v>4</v>
      </c>
      <c r="X7" s="58"/>
      <c r="Y7" s="58"/>
      <c r="Z7" s="58"/>
      <c r="AA7" s="58"/>
      <c r="AB7" s="58"/>
      <c r="AC7" s="58"/>
      <c r="AD7" s="58" t="s">
        <v>5</v>
      </c>
      <c r="AE7" s="58"/>
      <c r="AF7" s="58"/>
      <c r="AG7" s="58"/>
      <c r="AH7" s="58"/>
      <c r="AI7" s="58"/>
      <c r="AJ7" s="58"/>
      <c r="AK7" s="3"/>
      <c r="AL7" s="58" t="s">
        <v>6</v>
      </c>
      <c r="AM7" s="58"/>
      <c r="AN7" s="58"/>
      <c r="AO7" s="58"/>
      <c r="AP7" s="58"/>
      <c r="AQ7" s="58"/>
      <c r="AR7" s="58"/>
      <c r="AS7" s="58"/>
      <c r="AT7" s="58" t="s">
        <v>7</v>
      </c>
      <c r="AU7" s="58"/>
      <c r="AV7" s="58"/>
      <c r="AW7" s="58"/>
      <c r="AX7" s="58"/>
      <c r="AY7" s="58"/>
      <c r="AZ7" s="58"/>
      <c r="BA7" s="58"/>
      <c r="BB7" s="58" t="s">
        <v>8</v>
      </c>
      <c r="BC7" s="58"/>
      <c r="BD7" s="58"/>
      <c r="BE7" s="58"/>
      <c r="BF7" s="58"/>
      <c r="BG7" s="58"/>
      <c r="BH7" s="58"/>
      <c r="BI7" s="58"/>
      <c r="BJ7" s="3"/>
      <c r="BK7" s="3"/>
      <c r="BL7" s="76" t="s">
        <v>9</v>
      </c>
      <c r="BM7" s="77"/>
      <c r="BN7" s="77"/>
      <c r="BO7" s="77"/>
      <c r="BP7" s="77"/>
      <c r="BQ7" s="77"/>
      <c r="BR7" s="77"/>
      <c r="BS7" s="77"/>
      <c r="BT7" s="77"/>
      <c r="BU7" s="77"/>
      <c r="BV7" s="77"/>
      <c r="BW7" s="77"/>
      <c r="BX7" s="77"/>
      <c r="BY7" s="78"/>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52">
        <f>データ!S6</f>
        <v>48002</v>
      </c>
      <c r="AM8" s="52"/>
      <c r="AN8" s="52"/>
      <c r="AO8" s="52"/>
      <c r="AP8" s="52"/>
      <c r="AQ8" s="52"/>
      <c r="AR8" s="52"/>
      <c r="AS8" s="52"/>
      <c r="AT8" s="53">
        <f>データ!T6</f>
        <v>299.69</v>
      </c>
      <c r="AU8" s="53"/>
      <c r="AV8" s="53"/>
      <c r="AW8" s="53"/>
      <c r="AX8" s="53"/>
      <c r="AY8" s="53"/>
      <c r="AZ8" s="53"/>
      <c r="BA8" s="53"/>
      <c r="BB8" s="53">
        <f>データ!U6</f>
        <v>160.16999999999999</v>
      </c>
      <c r="BC8" s="53"/>
      <c r="BD8" s="53"/>
      <c r="BE8" s="53"/>
      <c r="BF8" s="53"/>
      <c r="BG8" s="53"/>
      <c r="BH8" s="53"/>
      <c r="BI8" s="53"/>
      <c r="BJ8" s="3"/>
      <c r="BK8" s="3"/>
      <c r="BL8" s="68" t="s">
        <v>10</v>
      </c>
      <c r="BM8" s="69"/>
      <c r="BN8" s="70" t="s">
        <v>11</v>
      </c>
      <c r="BO8" s="70"/>
      <c r="BP8" s="70"/>
      <c r="BQ8" s="70"/>
      <c r="BR8" s="70"/>
      <c r="BS8" s="70"/>
      <c r="BT8" s="70"/>
      <c r="BU8" s="70"/>
      <c r="BV8" s="70"/>
      <c r="BW8" s="70"/>
      <c r="BX8" s="70"/>
      <c r="BY8" s="71"/>
    </row>
    <row r="9" spans="1:78" ht="18.75" customHeight="1" x14ac:dyDescent="0.15">
      <c r="A9" s="2"/>
      <c r="B9" s="58" t="s">
        <v>12</v>
      </c>
      <c r="C9" s="58"/>
      <c r="D9" s="58"/>
      <c r="E9" s="58"/>
      <c r="F9" s="58"/>
      <c r="G9" s="58"/>
      <c r="H9" s="58"/>
      <c r="I9" s="58" t="s">
        <v>13</v>
      </c>
      <c r="J9" s="58"/>
      <c r="K9" s="58"/>
      <c r="L9" s="58"/>
      <c r="M9" s="58"/>
      <c r="N9" s="58"/>
      <c r="O9" s="58"/>
      <c r="P9" s="58" t="s">
        <v>14</v>
      </c>
      <c r="Q9" s="58"/>
      <c r="R9" s="58"/>
      <c r="S9" s="58"/>
      <c r="T9" s="58"/>
      <c r="U9" s="58"/>
      <c r="V9" s="58"/>
      <c r="W9" s="58" t="s">
        <v>15</v>
      </c>
      <c r="X9" s="58"/>
      <c r="Y9" s="58"/>
      <c r="Z9" s="58"/>
      <c r="AA9" s="58"/>
      <c r="AB9" s="58"/>
      <c r="AC9" s="58"/>
      <c r="AD9" s="58" t="s">
        <v>16</v>
      </c>
      <c r="AE9" s="58"/>
      <c r="AF9" s="58"/>
      <c r="AG9" s="58"/>
      <c r="AH9" s="58"/>
      <c r="AI9" s="58"/>
      <c r="AJ9" s="58"/>
      <c r="AK9" s="3"/>
      <c r="AL9" s="58" t="s">
        <v>17</v>
      </c>
      <c r="AM9" s="58"/>
      <c r="AN9" s="58"/>
      <c r="AO9" s="58"/>
      <c r="AP9" s="58"/>
      <c r="AQ9" s="58"/>
      <c r="AR9" s="58"/>
      <c r="AS9" s="58"/>
      <c r="AT9" s="58" t="s">
        <v>18</v>
      </c>
      <c r="AU9" s="58"/>
      <c r="AV9" s="58"/>
      <c r="AW9" s="58"/>
      <c r="AX9" s="58"/>
      <c r="AY9" s="58"/>
      <c r="AZ9" s="58"/>
      <c r="BA9" s="58"/>
      <c r="BB9" s="58" t="s">
        <v>19</v>
      </c>
      <c r="BC9" s="58"/>
      <c r="BD9" s="58"/>
      <c r="BE9" s="58"/>
      <c r="BF9" s="58"/>
      <c r="BG9" s="58"/>
      <c r="BH9" s="58"/>
      <c r="BI9" s="58"/>
      <c r="BJ9" s="3"/>
      <c r="BK9" s="3"/>
      <c r="BL9" s="59" t="s">
        <v>20</v>
      </c>
      <c r="BM9" s="60"/>
      <c r="BN9" s="61" t="s">
        <v>21</v>
      </c>
      <c r="BO9" s="61"/>
      <c r="BP9" s="61"/>
      <c r="BQ9" s="61"/>
      <c r="BR9" s="61"/>
      <c r="BS9" s="61"/>
      <c r="BT9" s="61"/>
      <c r="BU9" s="61"/>
      <c r="BV9" s="61"/>
      <c r="BW9" s="61"/>
      <c r="BX9" s="61"/>
      <c r="BY9" s="62"/>
    </row>
    <row r="10" spans="1:78" ht="18.75" customHeight="1" x14ac:dyDescent="0.15">
      <c r="A10" s="2"/>
      <c r="B10" s="53" t="str">
        <f>データ!N6</f>
        <v>-</v>
      </c>
      <c r="C10" s="53"/>
      <c r="D10" s="53"/>
      <c r="E10" s="53"/>
      <c r="F10" s="53"/>
      <c r="G10" s="53"/>
      <c r="H10" s="53"/>
      <c r="I10" s="53">
        <f>データ!O6</f>
        <v>72.06</v>
      </c>
      <c r="J10" s="53"/>
      <c r="K10" s="53"/>
      <c r="L10" s="53"/>
      <c r="M10" s="53"/>
      <c r="N10" s="53"/>
      <c r="O10" s="53"/>
      <c r="P10" s="53">
        <f>データ!P6</f>
        <v>16.28</v>
      </c>
      <c r="Q10" s="53"/>
      <c r="R10" s="53"/>
      <c r="S10" s="53"/>
      <c r="T10" s="53"/>
      <c r="U10" s="53"/>
      <c r="V10" s="53"/>
      <c r="W10" s="53">
        <f>データ!Q6</f>
        <v>89.92</v>
      </c>
      <c r="X10" s="53"/>
      <c r="Y10" s="53"/>
      <c r="Z10" s="53"/>
      <c r="AA10" s="53"/>
      <c r="AB10" s="53"/>
      <c r="AC10" s="53"/>
      <c r="AD10" s="52">
        <f>データ!R6</f>
        <v>3564</v>
      </c>
      <c r="AE10" s="52"/>
      <c r="AF10" s="52"/>
      <c r="AG10" s="52"/>
      <c r="AH10" s="52"/>
      <c r="AI10" s="52"/>
      <c r="AJ10" s="52"/>
      <c r="AK10" s="2"/>
      <c r="AL10" s="52">
        <f>データ!V6</f>
        <v>7776</v>
      </c>
      <c r="AM10" s="52"/>
      <c r="AN10" s="52"/>
      <c r="AO10" s="52"/>
      <c r="AP10" s="52"/>
      <c r="AQ10" s="52"/>
      <c r="AR10" s="52"/>
      <c r="AS10" s="52"/>
      <c r="AT10" s="53">
        <f>データ!W6</f>
        <v>2.7</v>
      </c>
      <c r="AU10" s="53"/>
      <c r="AV10" s="53"/>
      <c r="AW10" s="53"/>
      <c r="AX10" s="53"/>
      <c r="AY10" s="53"/>
      <c r="AZ10" s="53"/>
      <c r="BA10" s="53"/>
      <c r="BB10" s="53">
        <f>データ!X6</f>
        <v>2880</v>
      </c>
      <c r="BC10" s="53"/>
      <c r="BD10" s="53"/>
      <c r="BE10" s="53"/>
      <c r="BF10" s="53"/>
      <c r="BG10" s="53"/>
      <c r="BH10" s="53"/>
      <c r="BI10" s="53"/>
      <c r="BJ10" s="2"/>
      <c r="BK10" s="2"/>
      <c r="BL10" s="54" t="s">
        <v>22</v>
      </c>
      <c r="BM10" s="55"/>
      <c r="BN10" s="56" t="s">
        <v>23</v>
      </c>
      <c r="BO10" s="56"/>
      <c r="BP10" s="56"/>
      <c r="BQ10" s="56"/>
      <c r="BR10" s="56"/>
      <c r="BS10" s="56"/>
      <c r="BT10" s="56"/>
      <c r="BU10" s="56"/>
      <c r="BV10" s="56"/>
      <c r="BW10" s="56"/>
      <c r="BX10" s="56"/>
      <c r="BY10" s="5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4" t="s">
        <v>114</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5"/>
      <c r="BN80" s="45"/>
      <c r="BO80" s="45"/>
      <c r="BP80" s="45"/>
      <c r="BQ80" s="45"/>
      <c r="BR80" s="45"/>
      <c r="BS80" s="45"/>
      <c r="BT80" s="45"/>
      <c r="BU80" s="45"/>
      <c r="BV80" s="45"/>
      <c r="BW80" s="45"/>
      <c r="BX80" s="45"/>
      <c r="BY80" s="45"/>
      <c r="BZ80" s="4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5"/>
      <c r="BN81" s="45"/>
      <c r="BO81" s="45"/>
      <c r="BP81" s="45"/>
      <c r="BQ81" s="45"/>
      <c r="BR81" s="45"/>
      <c r="BS81" s="45"/>
      <c r="BT81" s="45"/>
      <c r="BU81" s="45"/>
      <c r="BV81" s="45"/>
      <c r="BW81" s="45"/>
      <c r="BX81" s="45"/>
      <c r="BY81" s="45"/>
      <c r="BZ81" s="4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8"/>
      <c r="BM82" s="49"/>
      <c r="BN82" s="49"/>
      <c r="BO82" s="49"/>
      <c r="BP82" s="49"/>
      <c r="BQ82" s="49"/>
      <c r="BR82" s="49"/>
      <c r="BS82" s="49"/>
      <c r="BT82" s="49"/>
      <c r="BU82" s="49"/>
      <c r="BV82" s="49"/>
      <c r="BW82" s="49"/>
      <c r="BX82" s="49"/>
      <c r="BY82" s="49"/>
      <c r="BZ82" s="50"/>
    </row>
    <row r="83" spans="1:78" x14ac:dyDescent="0.15">
      <c r="C83" s="51" t="s">
        <v>30</v>
      </c>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ntSWs7YiXZ4xy52020K9h0CE71elLzHv7YC09udG0VjUUjuiu6/+YCiMyXHRXfTibA3Yn9j2Hay4YrIqKPtBqg==" saltValue="0+PTKAF8hSg/fxnJT08v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80" t="s">
        <v>52</v>
      </c>
      <c r="I3" s="81"/>
      <c r="J3" s="81"/>
      <c r="K3" s="81"/>
      <c r="L3" s="81"/>
      <c r="M3" s="81"/>
      <c r="N3" s="81"/>
      <c r="O3" s="81"/>
      <c r="P3" s="81"/>
      <c r="Q3" s="81"/>
      <c r="R3" s="81"/>
      <c r="S3" s="81"/>
      <c r="T3" s="81"/>
      <c r="U3" s="81"/>
      <c r="V3" s="81"/>
      <c r="W3" s="81"/>
      <c r="X3" s="82"/>
      <c r="Y3" s="86" t="s">
        <v>53</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54</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55</v>
      </c>
      <c r="B4" s="16"/>
      <c r="C4" s="16"/>
      <c r="D4" s="16"/>
      <c r="E4" s="16"/>
      <c r="F4" s="16"/>
      <c r="G4" s="16"/>
      <c r="H4" s="83"/>
      <c r="I4" s="84"/>
      <c r="J4" s="84"/>
      <c r="K4" s="84"/>
      <c r="L4" s="84"/>
      <c r="M4" s="84"/>
      <c r="N4" s="84"/>
      <c r="O4" s="84"/>
      <c r="P4" s="84"/>
      <c r="Q4" s="84"/>
      <c r="R4" s="84"/>
      <c r="S4" s="84"/>
      <c r="T4" s="84"/>
      <c r="U4" s="84"/>
      <c r="V4" s="84"/>
      <c r="W4" s="84"/>
      <c r="X4" s="85"/>
      <c r="Y4" s="79" t="s">
        <v>56</v>
      </c>
      <c r="Z4" s="79"/>
      <c r="AA4" s="79"/>
      <c r="AB4" s="79"/>
      <c r="AC4" s="79"/>
      <c r="AD4" s="79"/>
      <c r="AE4" s="79"/>
      <c r="AF4" s="79"/>
      <c r="AG4" s="79"/>
      <c r="AH4" s="79"/>
      <c r="AI4" s="79"/>
      <c r="AJ4" s="79" t="s">
        <v>57</v>
      </c>
      <c r="AK4" s="79"/>
      <c r="AL4" s="79"/>
      <c r="AM4" s="79"/>
      <c r="AN4" s="79"/>
      <c r="AO4" s="79"/>
      <c r="AP4" s="79"/>
      <c r="AQ4" s="79"/>
      <c r="AR4" s="79"/>
      <c r="AS4" s="79"/>
      <c r="AT4" s="79"/>
      <c r="AU4" s="79" t="s">
        <v>58</v>
      </c>
      <c r="AV4" s="79"/>
      <c r="AW4" s="79"/>
      <c r="AX4" s="79"/>
      <c r="AY4" s="79"/>
      <c r="AZ4" s="79"/>
      <c r="BA4" s="79"/>
      <c r="BB4" s="79"/>
      <c r="BC4" s="79"/>
      <c r="BD4" s="79"/>
      <c r="BE4" s="79"/>
      <c r="BF4" s="79" t="s">
        <v>59</v>
      </c>
      <c r="BG4" s="79"/>
      <c r="BH4" s="79"/>
      <c r="BI4" s="79"/>
      <c r="BJ4" s="79"/>
      <c r="BK4" s="79"/>
      <c r="BL4" s="79"/>
      <c r="BM4" s="79"/>
      <c r="BN4" s="79"/>
      <c r="BO4" s="79"/>
      <c r="BP4" s="79"/>
      <c r="BQ4" s="79" t="s">
        <v>60</v>
      </c>
      <c r="BR4" s="79"/>
      <c r="BS4" s="79"/>
      <c r="BT4" s="79"/>
      <c r="BU4" s="79"/>
      <c r="BV4" s="79"/>
      <c r="BW4" s="79"/>
      <c r="BX4" s="79"/>
      <c r="BY4" s="79"/>
      <c r="BZ4" s="79"/>
      <c r="CA4" s="79"/>
      <c r="CB4" s="79" t="s">
        <v>61</v>
      </c>
      <c r="CC4" s="79"/>
      <c r="CD4" s="79"/>
      <c r="CE4" s="79"/>
      <c r="CF4" s="79"/>
      <c r="CG4" s="79"/>
      <c r="CH4" s="79"/>
      <c r="CI4" s="79"/>
      <c r="CJ4" s="79"/>
      <c r="CK4" s="79"/>
      <c r="CL4" s="79"/>
      <c r="CM4" s="79" t="s">
        <v>62</v>
      </c>
      <c r="CN4" s="79"/>
      <c r="CO4" s="79"/>
      <c r="CP4" s="79"/>
      <c r="CQ4" s="79"/>
      <c r="CR4" s="79"/>
      <c r="CS4" s="79"/>
      <c r="CT4" s="79"/>
      <c r="CU4" s="79"/>
      <c r="CV4" s="79"/>
      <c r="CW4" s="79"/>
      <c r="CX4" s="79" t="s">
        <v>63</v>
      </c>
      <c r="CY4" s="79"/>
      <c r="CZ4" s="79"/>
      <c r="DA4" s="79"/>
      <c r="DB4" s="79"/>
      <c r="DC4" s="79"/>
      <c r="DD4" s="79"/>
      <c r="DE4" s="79"/>
      <c r="DF4" s="79"/>
      <c r="DG4" s="79"/>
      <c r="DH4" s="79"/>
      <c r="DI4" s="79" t="s">
        <v>64</v>
      </c>
      <c r="DJ4" s="79"/>
      <c r="DK4" s="79"/>
      <c r="DL4" s="79"/>
      <c r="DM4" s="79"/>
      <c r="DN4" s="79"/>
      <c r="DO4" s="79"/>
      <c r="DP4" s="79"/>
      <c r="DQ4" s="79"/>
      <c r="DR4" s="79"/>
      <c r="DS4" s="79"/>
      <c r="DT4" s="79" t="s">
        <v>65</v>
      </c>
      <c r="DU4" s="79"/>
      <c r="DV4" s="79"/>
      <c r="DW4" s="79"/>
      <c r="DX4" s="79"/>
      <c r="DY4" s="79"/>
      <c r="DZ4" s="79"/>
      <c r="EA4" s="79"/>
      <c r="EB4" s="79"/>
      <c r="EC4" s="79"/>
      <c r="ED4" s="79"/>
      <c r="EE4" s="79" t="s">
        <v>66</v>
      </c>
      <c r="EF4" s="79"/>
      <c r="EG4" s="79"/>
      <c r="EH4" s="79"/>
      <c r="EI4" s="79"/>
      <c r="EJ4" s="79"/>
      <c r="EK4" s="79"/>
      <c r="EL4" s="79"/>
      <c r="EM4" s="79"/>
      <c r="EN4" s="79"/>
      <c r="EO4" s="79"/>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432083</v>
      </c>
      <c r="D6" s="19">
        <f t="shared" si="3"/>
        <v>46</v>
      </c>
      <c r="E6" s="19">
        <f t="shared" si="3"/>
        <v>17</v>
      </c>
      <c r="F6" s="19">
        <f t="shared" si="3"/>
        <v>4</v>
      </c>
      <c r="G6" s="19">
        <f t="shared" si="3"/>
        <v>0</v>
      </c>
      <c r="H6" s="19" t="str">
        <f t="shared" si="3"/>
        <v>熊本県　山鹿市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72.06</v>
      </c>
      <c r="P6" s="20">
        <f t="shared" si="3"/>
        <v>16.28</v>
      </c>
      <c r="Q6" s="20">
        <f t="shared" si="3"/>
        <v>89.92</v>
      </c>
      <c r="R6" s="20">
        <f t="shared" si="3"/>
        <v>3564</v>
      </c>
      <c r="S6" s="20">
        <f t="shared" si="3"/>
        <v>48002</v>
      </c>
      <c r="T6" s="20">
        <f t="shared" si="3"/>
        <v>299.69</v>
      </c>
      <c r="U6" s="20">
        <f t="shared" si="3"/>
        <v>160.16999999999999</v>
      </c>
      <c r="V6" s="20">
        <f t="shared" si="3"/>
        <v>7776</v>
      </c>
      <c r="W6" s="20">
        <f t="shared" si="3"/>
        <v>2.7</v>
      </c>
      <c r="X6" s="20">
        <f t="shared" si="3"/>
        <v>2880</v>
      </c>
      <c r="Y6" s="21">
        <f>IF(Y7="",NA(),Y7)</f>
        <v>80.59</v>
      </c>
      <c r="Z6" s="21">
        <f t="shared" ref="Z6:AH6" si="4">IF(Z7="",NA(),Z7)</f>
        <v>103.89</v>
      </c>
      <c r="AA6" s="21">
        <f t="shared" si="4"/>
        <v>104.06</v>
      </c>
      <c r="AB6" s="21">
        <f t="shared" si="4"/>
        <v>106.9</v>
      </c>
      <c r="AC6" s="21">
        <f t="shared" si="4"/>
        <v>100.01</v>
      </c>
      <c r="AD6" s="21">
        <f t="shared" si="4"/>
        <v>105.78</v>
      </c>
      <c r="AE6" s="21">
        <f t="shared" si="4"/>
        <v>106.09</v>
      </c>
      <c r="AF6" s="21">
        <f t="shared" si="4"/>
        <v>106.44</v>
      </c>
      <c r="AG6" s="21">
        <f t="shared" si="4"/>
        <v>107.11</v>
      </c>
      <c r="AH6" s="21">
        <f t="shared" si="4"/>
        <v>106.38</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69.42</v>
      </c>
      <c r="AQ6" s="21">
        <f t="shared" si="5"/>
        <v>72.86</v>
      </c>
      <c r="AR6" s="21">
        <f t="shared" si="5"/>
        <v>69.540000000000006</v>
      </c>
      <c r="AS6" s="21">
        <f t="shared" si="5"/>
        <v>70.63</v>
      </c>
      <c r="AT6" s="20" t="str">
        <f>IF(AT7="","",IF(AT7="-","【-】","【"&amp;SUBSTITUTE(TEXT(AT7,"#,##0.00"),"-","△")&amp;"】"))</f>
        <v>【63.54】</v>
      </c>
      <c r="AU6" s="21">
        <f>IF(AU7="",NA(),AU7)</f>
        <v>14.52</v>
      </c>
      <c r="AV6" s="21">
        <f t="shared" ref="AV6:BD6" si="6">IF(AV7="",NA(),AV7)</f>
        <v>13.17</v>
      </c>
      <c r="AW6" s="21">
        <f t="shared" si="6"/>
        <v>-0.43</v>
      </c>
      <c r="AX6" s="21">
        <f t="shared" si="6"/>
        <v>-0.36</v>
      </c>
      <c r="AY6" s="21">
        <f t="shared" si="6"/>
        <v>-0.45</v>
      </c>
      <c r="AZ6" s="21">
        <f t="shared" si="6"/>
        <v>44.24</v>
      </c>
      <c r="BA6" s="21">
        <f t="shared" si="6"/>
        <v>43.07</v>
      </c>
      <c r="BB6" s="21">
        <f t="shared" si="6"/>
        <v>45.42</v>
      </c>
      <c r="BC6" s="21">
        <f t="shared" si="6"/>
        <v>50.63</v>
      </c>
      <c r="BD6" s="21">
        <f t="shared" si="6"/>
        <v>53.28</v>
      </c>
      <c r="BE6" s="20" t="str">
        <f>IF(BE7="","",IF(BE7="-","【-】","【"&amp;SUBSTITUTE(TEXT(BE7,"#,##0.00"),"-","△")&amp;"】"))</f>
        <v>【50.90】</v>
      </c>
      <c r="BF6" s="21">
        <f>IF(BF7="",NA(),BF7)</f>
        <v>618.71</v>
      </c>
      <c r="BG6" s="21">
        <f t="shared" ref="BG6:BO6" si="7">IF(BG7="",NA(),BG7)</f>
        <v>604.54999999999995</v>
      </c>
      <c r="BH6" s="21">
        <f t="shared" si="7"/>
        <v>588.71</v>
      </c>
      <c r="BI6" s="21">
        <f t="shared" si="7"/>
        <v>517.85</v>
      </c>
      <c r="BJ6" s="21">
        <f t="shared" si="7"/>
        <v>465.56</v>
      </c>
      <c r="BK6" s="21">
        <f t="shared" si="7"/>
        <v>1258.43</v>
      </c>
      <c r="BL6" s="21">
        <f t="shared" si="7"/>
        <v>1163.75</v>
      </c>
      <c r="BM6" s="21">
        <f t="shared" si="7"/>
        <v>1195.47</v>
      </c>
      <c r="BN6" s="21">
        <f t="shared" si="7"/>
        <v>1168.69</v>
      </c>
      <c r="BO6" s="21">
        <f t="shared" si="7"/>
        <v>1142.44</v>
      </c>
      <c r="BP6" s="20" t="str">
        <f>IF(BP7="","",IF(BP7="-","【-】","【"&amp;SUBSTITUTE(TEXT(BP7,"#,##0.00"),"-","△")&amp;"】"))</f>
        <v>【1,099.15】</v>
      </c>
      <c r="BQ6" s="21">
        <f>IF(BQ7="",NA(),BQ7)</f>
        <v>93.52</v>
      </c>
      <c r="BR6" s="21">
        <f t="shared" ref="BR6:BZ6" si="8">IF(BR7="",NA(),BR7)</f>
        <v>92.85</v>
      </c>
      <c r="BS6" s="21">
        <f t="shared" si="8"/>
        <v>100</v>
      </c>
      <c r="BT6" s="21">
        <f t="shared" si="8"/>
        <v>117.09</v>
      </c>
      <c r="BU6" s="21">
        <f t="shared" si="8"/>
        <v>96.05</v>
      </c>
      <c r="BV6" s="21">
        <f t="shared" si="8"/>
        <v>73.36</v>
      </c>
      <c r="BW6" s="21">
        <f t="shared" si="8"/>
        <v>72.599999999999994</v>
      </c>
      <c r="BX6" s="21">
        <f t="shared" si="8"/>
        <v>69.430000000000007</v>
      </c>
      <c r="BY6" s="21">
        <f t="shared" si="8"/>
        <v>70.709999999999994</v>
      </c>
      <c r="BZ6" s="21">
        <f t="shared" si="8"/>
        <v>66.63</v>
      </c>
      <c r="CA6" s="20" t="str">
        <f>IF(CA7="","",IF(CA7="-","【-】","【"&amp;SUBSTITUTE(TEXT(CA7,"#,##0.00"),"-","△")&amp;"】"))</f>
        <v>【72.92】</v>
      </c>
      <c r="CB6" s="21">
        <f>IF(CB7="",NA(),CB7)</f>
        <v>150</v>
      </c>
      <c r="CC6" s="21">
        <f t="shared" ref="CC6:CK6" si="9">IF(CC7="",NA(),CC7)</f>
        <v>150</v>
      </c>
      <c r="CD6" s="21">
        <f t="shared" si="9"/>
        <v>152.88999999999999</v>
      </c>
      <c r="CE6" s="21">
        <f t="shared" si="9"/>
        <v>126.8</v>
      </c>
      <c r="CF6" s="21">
        <f t="shared" si="9"/>
        <v>150</v>
      </c>
      <c r="CG6" s="21">
        <f t="shared" si="9"/>
        <v>224.88</v>
      </c>
      <c r="CH6" s="21">
        <f t="shared" si="9"/>
        <v>228.64</v>
      </c>
      <c r="CI6" s="21">
        <f t="shared" si="9"/>
        <v>239.46</v>
      </c>
      <c r="CJ6" s="21">
        <f t="shared" si="9"/>
        <v>233.15</v>
      </c>
      <c r="CK6" s="21">
        <f t="shared" si="9"/>
        <v>252.17</v>
      </c>
      <c r="CL6" s="20" t="str">
        <f>IF(CL7="","",IF(CL7="-","【-】","【"&amp;SUBSTITUTE(TEXT(CL7,"#,##0.00"),"-","△")&amp;"】"))</f>
        <v>【225.78】</v>
      </c>
      <c r="CM6" s="21" t="str">
        <f>IF(CM7="",NA(),CM7)</f>
        <v>-</v>
      </c>
      <c r="CN6" s="21" t="str">
        <f t="shared" ref="CN6:CV6" si="10">IF(CN7="",NA(),CN7)</f>
        <v>-</v>
      </c>
      <c r="CO6" s="21" t="str">
        <f t="shared" si="10"/>
        <v>-</v>
      </c>
      <c r="CP6" s="21" t="str">
        <f t="shared" si="10"/>
        <v>-</v>
      </c>
      <c r="CQ6" s="21" t="str">
        <f t="shared" si="10"/>
        <v>-</v>
      </c>
      <c r="CR6" s="21">
        <f t="shared" si="10"/>
        <v>42.4</v>
      </c>
      <c r="CS6" s="21">
        <f t="shared" si="10"/>
        <v>42.28</v>
      </c>
      <c r="CT6" s="21">
        <f t="shared" si="10"/>
        <v>41.06</v>
      </c>
      <c r="CU6" s="21">
        <f t="shared" si="10"/>
        <v>42.09</v>
      </c>
      <c r="CV6" s="21">
        <f t="shared" si="10"/>
        <v>42.15</v>
      </c>
      <c r="CW6" s="20" t="str">
        <f>IF(CW7="","",IF(CW7="-","【-】","【"&amp;SUBSTITUTE(TEXT(CW7,"#,##0.00"),"-","△")&amp;"】"))</f>
        <v>【43.17】</v>
      </c>
      <c r="CX6" s="21">
        <f>IF(CX7="",NA(),CX7)</f>
        <v>71.08</v>
      </c>
      <c r="CY6" s="21">
        <f t="shared" ref="CY6:DG6" si="11">IF(CY7="",NA(),CY7)</f>
        <v>71.98</v>
      </c>
      <c r="CZ6" s="21">
        <f t="shared" si="11"/>
        <v>72.459999999999994</v>
      </c>
      <c r="DA6" s="21">
        <f t="shared" si="11"/>
        <v>78.7</v>
      </c>
      <c r="DB6" s="21">
        <f t="shared" si="11"/>
        <v>79.13</v>
      </c>
      <c r="DC6" s="21">
        <f t="shared" si="11"/>
        <v>84.19</v>
      </c>
      <c r="DD6" s="21">
        <f t="shared" si="11"/>
        <v>84.34</v>
      </c>
      <c r="DE6" s="21">
        <f t="shared" si="11"/>
        <v>84.34</v>
      </c>
      <c r="DF6" s="21">
        <f t="shared" si="11"/>
        <v>84.73</v>
      </c>
      <c r="DG6" s="21">
        <f t="shared" si="11"/>
        <v>84.21</v>
      </c>
      <c r="DH6" s="20" t="str">
        <f>IF(DH7="","",IF(DH7="-","【-】","【"&amp;SUBSTITUTE(TEXT(DH7,"#,##0.00"),"-","△")&amp;"】"))</f>
        <v>【86.31】</v>
      </c>
      <c r="DI6" s="21">
        <f>IF(DI7="",NA(),DI7)</f>
        <v>35.47</v>
      </c>
      <c r="DJ6" s="21">
        <f t="shared" ref="DJ6:DR6" si="12">IF(DJ7="",NA(),DJ7)</f>
        <v>29.64</v>
      </c>
      <c r="DK6" s="21">
        <f t="shared" si="12"/>
        <v>31.85</v>
      </c>
      <c r="DL6" s="21">
        <f t="shared" si="12"/>
        <v>33.96</v>
      </c>
      <c r="DM6" s="21">
        <f t="shared" si="12"/>
        <v>36.11</v>
      </c>
      <c r="DN6" s="21">
        <f t="shared" si="12"/>
        <v>21.36</v>
      </c>
      <c r="DO6" s="21">
        <f t="shared" si="12"/>
        <v>22.79</v>
      </c>
      <c r="DP6" s="21">
        <f t="shared" si="12"/>
        <v>24.8</v>
      </c>
      <c r="DQ6" s="21">
        <f t="shared" si="12"/>
        <v>26.77</v>
      </c>
      <c r="DR6" s="21">
        <f t="shared" si="12"/>
        <v>27.46</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1">
        <f t="shared" si="13"/>
        <v>0.01</v>
      </c>
      <c r="EA6" s="21">
        <f t="shared" si="13"/>
        <v>0.02</v>
      </c>
      <c r="EB6" s="21">
        <f t="shared" si="13"/>
        <v>7.0000000000000007E-2</v>
      </c>
      <c r="EC6" s="21">
        <f t="shared" si="13"/>
        <v>0.02</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0.1</v>
      </c>
      <c r="EL6" s="21">
        <f t="shared" si="14"/>
        <v>0.08</v>
      </c>
      <c r="EM6" s="21">
        <f t="shared" si="14"/>
        <v>0.06</v>
      </c>
      <c r="EN6" s="21">
        <f t="shared" si="14"/>
        <v>0.05</v>
      </c>
      <c r="EO6" s="20" t="str">
        <f>IF(EO7="","",IF(EO7="-","【-】","【"&amp;SUBSTITUTE(TEXT(EO7,"#,##0.00"),"-","△")&amp;"】"))</f>
        <v>【0.15】</v>
      </c>
    </row>
    <row r="7" spans="1:148" s="22" customFormat="1" x14ac:dyDescent="0.15">
      <c r="A7" s="14"/>
      <c r="B7" s="23">
        <v>2024</v>
      </c>
      <c r="C7" s="23">
        <v>432083</v>
      </c>
      <c r="D7" s="23">
        <v>46</v>
      </c>
      <c r="E7" s="23">
        <v>17</v>
      </c>
      <c r="F7" s="23">
        <v>4</v>
      </c>
      <c r="G7" s="23">
        <v>0</v>
      </c>
      <c r="H7" s="23" t="s">
        <v>96</v>
      </c>
      <c r="I7" s="23" t="s">
        <v>97</v>
      </c>
      <c r="J7" s="23" t="s">
        <v>98</v>
      </c>
      <c r="K7" s="23" t="s">
        <v>99</v>
      </c>
      <c r="L7" s="23" t="s">
        <v>100</v>
      </c>
      <c r="M7" s="23" t="s">
        <v>101</v>
      </c>
      <c r="N7" s="24" t="s">
        <v>102</v>
      </c>
      <c r="O7" s="24">
        <v>72.06</v>
      </c>
      <c r="P7" s="24">
        <v>16.28</v>
      </c>
      <c r="Q7" s="24">
        <v>89.92</v>
      </c>
      <c r="R7" s="24">
        <v>3564</v>
      </c>
      <c r="S7" s="24">
        <v>48002</v>
      </c>
      <c r="T7" s="24">
        <v>299.69</v>
      </c>
      <c r="U7" s="24">
        <v>160.16999999999999</v>
      </c>
      <c r="V7" s="24">
        <v>7776</v>
      </c>
      <c r="W7" s="24">
        <v>2.7</v>
      </c>
      <c r="X7" s="24">
        <v>2880</v>
      </c>
      <c r="Y7" s="24">
        <v>80.59</v>
      </c>
      <c r="Z7" s="24">
        <v>103.89</v>
      </c>
      <c r="AA7" s="24">
        <v>104.06</v>
      </c>
      <c r="AB7" s="24">
        <v>106.9</v>
      </c>
      <c r="AC7" s="24">
        <v>100.01</v>
      </c>
      <c r="AD7" s="24">
        <v>105.78</v>
      </c>
      <c r="AE7" s="24">
        <v>106.09</v>
      </c>
      <c r="AF7" s="24">
        <v>106.44</v>
      </c>
      <c r="AG7" s="24">
        <v>107.11</v>
      </c>
      <c r="AH7" s="24">
        <v>106.38</v>
      </c>
      <c r="AI7" s="24">
        <v>105.07</v>
      </c>
      <c r="AJ7" s="24">
        <v>0</v>
      </c>
      <c r="AK7" s="24">
        <v>0</v>
      </c>
      <c r="AL7" s="24">
        <v>0</v>
      </c>
      <c r="AM7" s="24">
        <v>0</v>
      </c>
      <c r="AN7" s="24">
        <v>0</v>
      </c>
      <c r="AO7" s="24">
        <v>63.96</v>
      </c>
      <c r="AP7" s="24">
        <v>69.42</v>
      </c>
      <c r="AQ7" s="24">
        <v>72.86</v>
      </c>
      <c r="AR7" s="24">
        <v>69.540000000000006</v>
      </c>
      <c r="AS7" s="24">
        <v>70.63</v>
      </c>
      <c r="AT7" s="24">
        <v>63.54</v>
      </c>
      <c r="AU7" s="24">
        <v>14.52</v>
      </c>
      <c r="AV7" s="24">
        <v>13.17</v>
      </c>
      <c r="AW7" s="24">
        <v>-0.43</v>
      </c>
      <c r="AX7" s="24">
        <v>-0.36</v>
      </c>
      <c r="AY7" s="24">
        <v>-0.45</v>
      </c>
      <c r="AZ7" s="24">
        <v>44.24</v>
      </c>
      <c r="BA7" s="24">
        <v>43.07</v>
      </c>
      <c r="BB7" s="24">
        <v>45.42</v>
      </c>
      <c r="BC7" s="24">
        <v>50.63</v>
      </c>
      <c r="BD7" s="24">
        <v>53.28</v>
      </c>
      <c r="BE7" s="24">
        <v>50.9</v>
      </c>
      <c r="BF7" s="24">
        <v>618.71</v>
      </c>
      <c r="BG7" s="24">
        <v>604.54999999999995</v>
      </c>
      <c r="BH7" s="24">
        <v>588.71</v>
      </c>
      <c r="BI7" s="24">
        <v>517.85</v>
      </c>
      <c r="BJ7" s="24">
        <v>465.56</v>
      </c>
      <c r="BK7" s="24">
        <v>1258.43</v>
      </c>
      <c r="BL7" s="24">
        <v>1163.75</v>
      </c>
      <c r="BM7" s="24">
        <v>1195.47</v>
      </c>
      <c r="BN7" s="24">
        <v>1168.69</v>
      </c>
      <c r="BO7" s="24">
        <v>1142.44</v>
      </c>
      <c r="BP7" s="24">
        <v>1099.1500000000001</v>
      </c>
      <c r="BQ7" s="24">
        <v>93.52</v>
      </c>
      <c r="BR7" s="24">
        <v>92.85</v>
      </c>
      <c r="BS7" s="24">
        <v>100</v>
      </c>
      <c r="BT7" s="24">
        <v>117.09</v>
      </c>
      <c r="BU7" s="24">
        <v>96.05</v>
      </c>
      <c r="BV7" s="24">
        <v>73.36</v>
      </c>
      <c r="BW7" s="24">
        <v>72.599999999999994</v>
      </c>
      <c r="BX7" s="24">
        <v>69.430000000000007</v>
      </c>
      <c r="BY7" s="24">
        <v>70.709999999999994</v>
      </c>
      <c r="BZ7" s="24">
        <v>66.63</v>
      </c>
      <c r="CA7" s="24">
        <v>72.92</v>
      </c>
      <c r="CB7" s="24">
        <v>150</v>
      </c>
      <c r="CC7" s="24">
        <v>150</v>
      </c>
      <c r="CD7" s="24">
        <v>152.88999999999999</v>
      </c>
      <c r="CE7" s="24">
        <v>126.8</v>
      </c>
      <c r="CF7" s="24">
        <v>150</v>
      </c>
      <c r="CG7" s="24">
        <v>224.88</v>
      </c>
      <c r="CH7" s="24">
        <v>228.64</v>
      </c>
      <c r="CI7" s="24">
        <v>239.46</v>
      </c>
      <c r="CJ7" s="24">
        <v>233.15</v>
      </c>
      <c r="CK7" s="24">
        <v>252.17</v>
      </c>
      <c r="CL7" s="24">
        <v>225.78</v>
      </c>
      <c r="CM7" s="24" t="s">
        <v>102</v>
      </c>
      <c r="CN7" s="24" t="s">
        <v>102</v>
      </c>
      <c r="CO7" s="24" t="s">
        <v>102</v>
      </c>
      <c r="CP7" s="24" t="s">
        <v>102</v>
      </c>
      <c r="CQ7" s="24" t="s">
        <v>102</v>
      </c>
      <c r="CR7" s="24">
        <v>42.4</v>
      </c>
      <c r="CS7" s="24">
        <v>42.28</v>
      </c>
      <c r="CT7" s="24">
        <v>41.06</v>
      </c>
      <c r="CU7" s="24">
        <v>42.09</v>
      </c>
      <c r="CV7" s="24">
        <v>42.15</v>
      </c>
      <c r="CW7" s="24">
        <v>43.17</v>
      </c>
      <c r="CX7" s="24">
        <v>71.08</v>
      </c>
      <c r="CY7" s="24">
        <v>71.98</v>
      </c>
      <c r="CZ7" s="24">
        <v>72.459999999999994</v>
      </c>
      <c r="DA7" s="24">
        <v>78.7</v>
      </c>
      <c r="DB7" s="24">
        <v>79.13</v>
      </c>
      <c r="DC7" s="24">
        <v>84.19</v>
      </c>
      <c r="DD7" s="24">
        <v>84.34</v>
      </c>
      <c r="DE7" s="24">
        <v>84.34</v>
      </c>
      <c r="DF7" s="24">
        <v>84.73</v>
      </c>
      <c r="DG7" s="24">
        <v>84.21</v>
      </c>
      <c r="DH7" s="24">
        <v>86.31</v>
      </c>
      <c r="DI7" s="24">
        <v>35.47</v>
      </c>
      <c r="DJ7" s="24">
        <v>29.64</v>
      </c>
      <c r="DK7" s="24">
        <v>31.85</v>
      </c>
      <c r="DL7" s="24">
        <v>33.96</v>
      </c>
      <c r="DM7" s="24">
        <v>36.11</v>
      </c>
      <c r="DN7" s="24">
        <v>21.36</v>
      </c>
      <c r="DO7" s="24">
        <v>22.79</v>
      </c>
      <c r="DP7" s="24">
        <v>24.8</v>
      </c>
      <c r="DQ7" s="24">
        <v>26.77</v>
      </c>
      <c r="DR7" s="24">
        <v>27.46</v>
      </c>
      <c r="DS7" s="24">
        <v>30.82</v>
      </c>
      <c r="DT7" s="24">
        <v>0</v>
      </c>
      <c r="DU7" s="24">
        <v>0</v>
      </c>
      <c r="DV7" s="24">
        <v>0</v>
      </c>
      <c r="DW7" s="24">
        <v>0</v>
      </c>
      <c r="DX7" s="24">
        <v>0</v>
      </c>
      <c r="DY7" s="24">
        <v>0.01</v>
      </c>
      <c r="DZ7" s="24">
        <v>0.01</v>
      </c>
      <c r="EA7" s="24">
        <v>0.02</v>
      </c>
      <c r="EB7" s="24">
        <v>7.0000000000000007E-2</v>
      </c>
      <c r="EC7" s="24">
        <v>0.02</v>
      </c>
      <c r="ED7" s="24">
        <v>0.06</v>
      </c>
      <c r="EE7" s="24">
        <v>0</v>
      </c>
      <c r="EF7" s="24">
        <v>0</v>
      </c>
      <c r="EG7" s="24">
        <v>0</v>
      </c>
      <c r="EH7" s="24">
        <v>0</v>
      </c>
      <c r="EI7" s="24">
        <v>0</v>
      </c>
      <c r="EJ7" s="24">
        <v>0.39</v>
      </c>
      <c r="EK7" s="24">
        <v>0.1</v>
      </c>
      <c r="EL7" s="24">
        <v>0.08</v>
      </c>
      <c r="EM7" s="24">
        <v>0.06</v>
      </c>
      <c r="EN7" s="24">
        <v>0.05</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2026-02-10T05:39:16Z</cp:lastPrinted>
  <dcterms:created xsi:type="dcterms:W3CDTF">2025-12-23T06:14:49Z</dcterms:created>
  <dcterms:modified xsi:type="dcterms:W3CDTF">2026-02-10T05:39:16Z</dcterms:modified>
  <cp:category/>
</cp:coreProperties>
</file>