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46D5D51E-EE97-4464-AB95-8C91DE2B3311}" xr6:coauthVersionLast="47" xr6:coauthVersionMax="47" xr10:uidLastSave="{00000000-0000-0000-0000-000000000000}"/>
  <workbookProtection workbookAlgorithmName="SHA-512" workbookHashValue="0KKx/NOJUDPhH11tsqwCvu6ZJ147QbyuNRCPym2MuZlVf3KDmnL73Sv745KVGgeXnJyBsOaHzhKjEXorRhYv/Q==" workbookSaltValue="BsewDoDgzMSFGeLO3VJV4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AT10" i="4"/>
  <c r="I10" i="4"/>
  <c r="AL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<sst xmlns="http://schemas.openxmlformats.org/spreadsheetml/2006/main" count="236" uniqueCount="115">
  <si>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</si>
  <si>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</si>
  <si>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</si>
  <si>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</si>
  <si>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</si>
  <si>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</si>
  <si>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</si>
  <si>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</si>
  <si>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</si>
  <si>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</si>
  <si>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</si>
  <si>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</si>
  <si>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</si>
  <si>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</si>
  <si>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</si>
  <si>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</si>
  <si>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</si>
  <si>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</si>
  <si>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</si>
  <si>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</si>
  <si>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</si>
  <si>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</si>
  <si>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</si>
  <si>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</si>
  <si>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</si>
  <si>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</si>
  <si>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</si>
  <si>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</si>
  <si>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</si>
  <si>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</si>
  <si>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</si>
  <si>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</si>
  <si>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</si>
  <si>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</si>
  <si>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</si>
  <si>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</si>
  <si>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</si>
  <si>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</si>
  <si>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</si>
  <si>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</si>
  <si>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</si>
  <si>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</si>
  <si>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</si>
  <si>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</si>
  <si>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</si>
  <si>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</si>
  <si>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</si>
  <si>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</si>
  <si>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</si>
  <si>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</si>
  <si>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</si>
  <si>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</si>
  <si>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</si>
  <si>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</si>
  <si>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</si>
  <si>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</si>
  <si>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</si>
  <si>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</si>
  <si>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</si>
  <si>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</si>
  <si>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</si>
  <si>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</si>
  <si>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</si>
  <si>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</si>
  <si>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</si>
  <si>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</si>
  <si>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</si>
  <si>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</si>
  <si>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</si>
  <si>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</si>
  <si>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</si>
  <si>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</si>
  <si>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</si>
  <si>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</si>
  <si>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</si>
  <si>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</si>
  <si>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</si>
  <si>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</si>
  <si>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</si>
  <si>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</si>
  <si>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</si>
  <si>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</si>
  <si>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</si>
  <si>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</si>
  <si>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</si>
  <si>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</si>
  <si>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</si>
  <si>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</si>
  <si>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</si>
  <si>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</si>
  <si>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</si>
  <si>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</si>
  <si>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</si>
  <si>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</si>
  <si>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</si>
  <si>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</si>
  <si>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</si>
  <si>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</si>
  <si>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</si>
  <si>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</si>
  <si>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</si>
  <si>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</si>
  <si>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</si>
  <si>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</si>
  <si>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</si>
  <si>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</si>
  <si>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</si>
  <si>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</si>
  <si>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</si>
  <si>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</si>
  <si>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</si>
  <si>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</si>
  <si>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管渠につきましては、まだ耐用年数を経過していないため、改築・更新には着手しておりません。
　今後は公共下水道と同様に、本市下水道ストックマネジメント計画等に基づき、施設の老朽化度合を見極めながら、予防保全的な修繕や更新を行っていくことにより、市民生活の安全・安心の確保はもちろんのこと、経済的な効率性も追求した安定的な運営を行っていきます。</t>
    <phoneticPr fontId="4"/>
  </si>
  <si>
    <t>①②経常収支比率は100％を上回って黒字となっており、ほぼ平均値となっています。累積欠損金もありません。今後もこの水準を維持できるよう、歳出の削減と収入の確保等に努めます。
③④流動比率及び企業債残高対事業規模比率については昨年度より減少となっており、全国平均と類似団体平均のどちらも下回っている状況です。公共下水道と同様に財源の多くを企業債に依存しているため、今後の投資規模が適正であるかの分析や、各年度における償還額の範囲内の額を原則とした借入により、企業債残高の縮減に努めます。
⑤経費回収率は、昨年度に比べて数値は伸びているものの平均値を下回っています。令和5年5月請求分より料金改定を行ったため増収の見込みですが、今後も使用料対象経費の削減及び水洗化促進による収入確保に努めます。
⑥汚水処理原価は、昨年度に比べて数値は減少しましたが、平均値は上回っています。資本費（減価償却費と企業債利子）が過大であることが高い数値の要因です。今後の投資の適正化を行うことにより、資本費の更なる減額に努めます。
⑦特定環境保全公共下水道で単独の終末処理場を保有していないため、数値が入っていません。
⑧今年度も全国平均と類似団体平均のどちらも上回っています。公共用水域の水質保全や使用料収入の確保のために、今後も各種媒体を用いた周知や未接続世帯への戸別訪問を継続し、更なる水洗化率の向上に努めます。</t>
    <rPh sb="29" eb="32">
      <t>ヘイキンチ</t>
    </rPh>
    <rPh sb="93" eb="94">
      <t>オヨ</t>
    </rPh>
    <rPh sb="102" eb="105">
      <t>ヘイキンチ</t>
    </rPh>
    <rPh sb="106" eb="108">
      <t>シタマワ</t>
    </rPh>
    <rPh sb="114" eb="116">
      <t>コウキョウ</t>
    </rPh>
    <rPh sb="116" eb="119">
      <t>ゲスイドウ</t>
    </rPh>
    <rPh sb="120" eb="122">
      <t>ドウヨウ</t>
    </rPh>
    <rPh sb="123" eb="124">
      <t>ザイ</t>
    </rPh>
    <rPh sb="124" eb="125">
      <t>ゲン</t>
    </rPh>
    <rPh sb="126" eb="127">
      <t>オオ</t>
    </rPh>
    <rPh sb="130" eb="132">
      <t>コンゴ</t>
    </rPh>
    <rPh sb="133" eb="135">
      <t>イゾン</t>
    </rPh>
    <rPh sb="138" eb="140">
      <t>テキセイ</t>
    </rPh>
    <rPh sb="140" eb="142">
      <t>トウシ</t>
    </rPh>
    <rPh sb="142" eb="144">
      <t>キボ</t>
    </rPh>
    <rPh sb="150" eb="152">
      <t>テキセツ</t>
    </rPh>
    <rPh sb="157" eb="159">
      <t>ブンセキ</t>
    </rPh>
    <rPh sb="164" eb="165">
      <t>ガク</t>
    </rPh>
    <rPh sb="176" eb="179">
      <t>ハンイナイ</t>
    </rPh>
    <rPh sb="181" eb="183">
      <t>カリイレ</t>
    </rPh>
    <rPh sb="184" eb="186">
      <t>ゲンソク</t>
    </rPh>
    <rPh sb="189" eb="191">
      <t>キギョウ</t>
    </rPh>
    <rPh sb="191" eb="192">
      <t>サイ</t>
    </rPh>
    <rPh sb="192" eb="194">
      <t>ザンダカ</t>
    </rPh>
    <rPh sb="195" eb="197">
      <t>シュクゲン</t>
    </rPh>
    <rPh sb="198" eb="199">
      <t>ツト</t>
    </rPh>
    <rPh sb="200" eb="202">
      <t>サクネン</t>
    </rPh>
    <rPh sb="202" eb="203">
      <t>ド</t>
    </rPh>
    <rPh sb="204" eb="205">
      <t>クラ</t>
    </rPh>
    <rPh sb="207" eb="209">
      <t>スウチ</t>
    </rPh>
    <rPh sb="221" eb="223">
      <t>ケイヒ</t>
    </rPh>
    <rPh sb="228" eb="230">
      <t>オスイ</t>
    </rPh>
    <rPh sb="230" eb="232">
      <t>ショリ</t>
    </rPh>
    <rPh sb="232" eb="233">
      <t>ヒ</t>
    </rPh>
    <rPh sb="234" eb="236">
      <t>ゾウカ</t>
    </rPh>
    <rPh sb="241" eb="243">
      <t>ヨウイン</t>
    </rPh>
    <rPh sb="251" eb="252">
      <t>ガツ</t>
    </rPh>
    <rPh sb="252" eb="254">
      <t>セイキュウ</t>
    </rPh>
    <rPh sb="254" eb="255">
      <t>ブン</t>
    </rPh>
    <rPh sb="257" eb="259">
      <t>リョウキン</t>
    </rPh>
    <rPh sb="259" eb="261">
      <t>カイテイ</t>
    </rPh>
    <rPh sb="261" eb="262">
      <t>ノ</t>
    </rPh>
    <rPh sb="269" eb="271">
      <t>ゾウシュウ</t>
    </rPh>
    <rPh sb="279" eb="281">
      <t>コンゴ</t>
    </rPh>
    <rPh sb="282" eb="284">
      <t>ケイヒ</t>
    </rPh>
    <rPh sb="285" eb="287">
      <t>サクゲン</t>
    </rPh>
    <rPh sb="288" eb="291">
      <t>スイセンカ</t>
    </rPh>
    <rPh sb="291" eb="293">
      <t>ソクシン</t>
    </rPh>
    <rPh sb="296" eb="298">
      <t>シュウニュウ</t>
    </rPh>
    <rPh sb="298" eb="300">
      <t>カクホ</t>
    </rPh>
    <rPh sb="300" eb="301">
      <t>ツト</t>
    </rPh>
    <rPh sb="331" eb="333">
      <t>コンゴ</t>
    </rPh>
    <rPh sb="334" eb="336">
      <t>トウシ</t>
    </rPh>
    <rPh sb="337" eb="340">
      <t>テキセイカ</t>
    </rPh>
    <rPh sb="347" eb="351">
      <t>オスイショリ</t>
    </rPh>
    <rPh sb="351" eb="353">
      <t>ゲンカ</t>
    </rPh>
    <rPh sb="355" eb="358">
      <t>サクネンド</t>
    </rPh>
    <rPh sb="359" eb="360">
      <t>クラ</t>
    </rPh>
    <rPh sb="362" eb="364">
      <t>スウチ</t>
    </rPh>
    <rPh sb="365" eb="367">
      <t>ゲンショウ</t>
    </rPh>
    <rPh sb="373" eb="376">
      <t>ヘイキンチ</t>
    </rPh>
    <rPh sb="377" eb="379">
      <t>ウワマワ</t>
    </rPh>
    <rPh sb="416" eb="418">
      <t>ホゼン</t>
    </rPh>
    <rPh sb="418" eb="420">
      <t>コウキョウ</t>
    </rPh>
    <rPh sb="420" eb="423">
      <t>ゲスイドウ</t>
    </rPh>
    <rPh sb="428" eb="430">
      <t>タンドク</t>
    </rPh>
    <rPh sb="431" eb="433">
      <t>シュウマツ</t>
    </rPh>
    <rPh sb="433" eb="436">
      <t>ショリジョウ</t>
    </rPh>
    <rPh sb="437" eb="439">
      <t>ホユウ</t>
    </rPh>
    <rPh sb="448" eb="450">
      <t>ルイジ</t>
    </rPh>
    <rPh sb="450" eb="452">
      <t>ダンタイ</t>
    </rPh>
    <rPh sb="454" eb="456">
      <t>ヘイキン</t>
    </rPh>
    <rPh sb="457" eb="459">
      <t>ルイジ</t>
    </rPh>
    <rPh sb="459" eb="461">
      <t>ダンタイ</t>
    </rPh>
    <rPh sb="461" eb="463">
      <t>ヘイキン</t>
    </rPh>
    <rPh sb="476" eb="479">
      <t>スイセンカ</t>
    </rPh>
    <rPh sb="479" eb="480">
      <t>リツ</t>
    </rPh>
    <rPh sb="481" eb="483">
      <t>コウジョウ</t>
    </rPh>
    <rPh sb="484" eb="485">
      <t>ツト</t>
    </rPh>
    <rPh sb="526" eb="527">
      <t>サラ</t>
    </rPh>
    <phoneticPr fontId="4"/>
  </si>
  <si>
    <t>　本市の下水道事業は、経営の健全化や事業の計画性・透明性の向上を図り、長期的に安定した事業運営を行うため、平成27年4月に地方公営企業法を一部適用し、企業会計に移行しました。
　また、将来にわたる持続的な事業経営を見据え、平成29年度から令和8年度を計画期間とした経営戦略を策定し、令和2年3月に、進捗状況を踏まえた改定を行いました。さらに経営健全化のため、令和5年5月請求分から料金改定を行いました。令和6年度に農業集落排水事業と特定地域生活排水処理事業を企業会計へ移行しており、令和7年度は経営戦略の改定を行います。
　今後も適正な料金設定などによる収入確保や維持管理費の削減及び投資効率化により基準外繰入金の抑制を図り、一般会計繰入金に頼らない経営を目指し、定期的に経営戦略の見直しなどを行っていきます。</t>
    <rPh sb="184" eb="185">
      <t>ガツ</t>
    </rPh>
    <rPh sb="185" eb="187">
      <t>セイキュウ</t>
    </rPh>
    <rPh sb="187" eb="188">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</si>
</sst>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70-4FF0-97F3-66216AA9A7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670-4FF0-97F3-66216AA9A7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B8-4CCD-9BFD-AE04BAC246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FB8-4CCD-9BFD-AE04BAC246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86.38</c:v>
                </c:pt>
                <c:pt idx="1">
                  <c:v>90.21</c:v>
                </c:pt>
                <c:pt idx="2">
                  <c:v>91.32</c:v>
                </c:pt>
                <c:pt idx="3">
                  <c:v>91.7</c:v>
                </c:pt>
                <c:pt idx="4">
                  <c:v>91.5</c:v>
                </c:pt>
              </c:numCache>
            </c:numRef>
          </c:val>
          <c:extLst>
            <c:ext xmlns:c16="http://schemas.microsoft.com/office/drawing/2014/chart" uri="{C3380CC4-5D6E-409C-BE32-E72D297353CC}">
              <c16:uniqueId val="{00000000-AE65-4F1D-B601-90894982DF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AE65-4F1D-B601-90894982DF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118.76</c:v>
                </c:pt>
                <c:pt idx="1">
                  <c:v>120.29</c:v>
                </c:pt>
                <c:pt idx="2">
                  <c:v>120.98</c:v>
                </c:pt>
                <c:pt idx="3">
                  <c:v>118.68</c:v>
                </c:pt>
                <c:pt idx="4">
                  <c:v>105.38</c:v>
                </c:pt>
              </c:numCache>
            </c:numRef>
          </c:val>
          <c:extLst>
            <c:ext xmlns:c16="http://schemas.microsoft.com/office/drawing/2014/chart" uri="{C3380CC4-5D6E-409C-BE32-E72D297353CC}">
              <c16:uniqueId val="{00000000-2C47-40F9-A323-343A7E3D8C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C47-40F9-A323-343A7E3D8C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13.84</c:v>
                </c:pt>
                <c:pt idx="1">
                  <c:v>15.93</c:v>
                </c:pt>
                <c:pt idx="2">
                  <c:v>17.850000000000001</c:v>
                </c:pt>
                <c:pt idx="3">
                  <c:v>19.97</c:v>
                </c:pt>
                <c:pt idx="4">
                  <c:v>21.81</c:v>
                </c:pt>
              </c:numCache>
            </c:numRef>
          </c:val>
          <c:extLst>
            <c:ext xmlns:c16="http://schemas.microsoft.com/office/drawing/2014/chart" uri="{C3380CC4-5D6E-409C-BE32-E72D297353CC}">
              <c16:uniqueId val="{00000000-7372-40F6-B939-667336B9F4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372-40F6-B939-667336B9F4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85-41D9-8F3C-AD7B966AF0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885-41D9-8F3C-AD7B966AF0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AF-4A88-A72E-6E346E8515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79AF-4A88-A72E-6E346E8515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77.89</c:v>
                </c:pt>
                <c:pt idx="1">
                  <c:v>69.17</c:v>
                </c:pt>
                <c:pt idx="2">
                  <c:v>69.08</c:v>
                </c:pt>
                <c:pt idx="3">
                  <c:v>62.31</c:v>
                </c:pt>
                <c:pt idx="4">
                  <c:v>33.659999999999997</c:v>
                </c:pt>
              </c:numCache>
            </c:numRef>
          </c:val>
          <c:extLst>
            <c:ext xmlns:c16="http://schemas.microsoft.com/office/drawing/2014/chart" uri="{C3380CC4-5D6E-409C-BE32-E72D297353CC}">
              <c16:uniqueId val="{00000000-5E18-415A-9422-F1D43144B1C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E18-415A-9422-F1D43144B1C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720.2</c:v>
                </c:pt>
                <c:pt idx="1">
                  <c:v>694.4</c:v>
                </c:pt>
                <c:pt idx="2">
                  <c:v>694.82</c:v>
                </c:pt>
                <c:pt idx="3">
                  <c:v>603.85</c:v>
                </c:pt>
                <c:pt idx="4">
                  <c:v>567.33000000000004</c:v>
                </c:pt>
              </c:numCache>
            </c:numRef>
          </c:val>
          <c:extLst>
            <c:ext xmlns:c16="http://schemas.microsoft.com/office/drawing/2014/chart" uri="{C3380CC4-5D6E-409C-BE32-E72D297353CC}">
              <c16:uniqueId val="{00000000-BCFE-4757-8C71-7028A6E7EC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CFE-4757-8C71-7028A6E7EC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67.260000000000005</c:v>
                </c:pt>
                <c:pt idx="1">
                  <c:v>69.75</c:v>
                </c:pt>
                <c:pt idx="2">
                  <c:v>67.28</c:v>
                </c:pt>
                <c:pt idx="3">
                  <c:v>63.84</c:v>
                </c:pt>
                <c:pt idx="4">
                  <c:v>64.2</c:v>
                </c:pt>
              </c:numCache>
            </c:numRef>
          </c:val>
          <c:extLst>
            <c:ext xmlns:c16="http://schemas.microsoft.com/office/drawing/2014/chart" uri="{C3380CC4-5D6E-409C-BE32-E72D297353CC}">
              <c16:uniqueId val="{00000000-3DA7-4B82-A042-380F3B2F9D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DA7-4B82-A042-380F3B2F9D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274.10000000000002</c:v>
                </c:pt>
                <c:pt idx="1">
                  <c:v>263.74</c:v>
                </c:pt>
                <c:pt idx="2">
                  <c:v>271.86</c:v>
                </c:pt>
                <c:pt idx="3">
                  <c:v>302.97000000000003</c:v>
                </c:pt>
                <c:pt idx="4">
                  <c:v>300.87</c:v>
                </c:pt>
              </c:numCache>
            </c:numRef>
          </c:val>
          <c:extLst>
            <c:ext xmlns:c16="http://schemas.microsoft.com/office/drawing/2014/chart" uri="{C3380CC4-5D6E-409C-BE32-E72D297353CC}">
              <c16:uniqueId val="{00000000-759C-470F-8637-6C33F8402F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59C-470F-8637-6C33F8402F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60" sqref="B60:BJ61"/>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八代市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120023</v>
      </c>
      <c r="AM8" s="44"/>
      <c r="AN8" s="44"/>
      <c r="AO8" s="44"/>
      <c r="AP8" s="44"/>
      <c r="AQ8" s="44"/>
      <c r="AR8" s="44"/>
      <c r="AS8" s="44"/>
      <c r="AT8" s="45">
        <f>データ!T6</f>
        <v>681.3</v>
      </c>
      <c r="AU8" s="45"/>
      <c r="AV8" s="45"/>
      <c r="AW8" s="45"/>
      <c r="AX8" s="45"/>
      <c r="AY8" s="45"/>
      <c r="AZ8" s="45"/>
      <c r="BA8" s="45"/>
      <c r="BB8" s="45">
        <f>データ!U6</f>
        <v>176.17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48.73</v>
      </c>
      <c r="J10" s="45"/>
      <c r="K10" s="45"/>
      <c r="L10" s="45"/>
      <c r="M10" s="45"/>
      <c r="N10" s="45"/>
      <c r="O10" s="45"/>
      <c r="P10" s="45">
        <f>データ!P6</f>
        <v>5.8</v>
      </c>
      <c r="Q10" s="45"/>
      <c r="R10" s="45"/>
      <c r="S10" s="45"/>
      <c r="T10" s="45"/>
      <c r="U10" s="45"/>
      <c r="V10" s="45"/>
      <c r="W10" s="45">
        <f>データ!Q6</f>
        <v>97.11</v>
      </c>
      <c r="X10" s="45"/>
      <c r="Y10" s="45"/>
      <c r="Z10" s="45"/>
      <c r="AA10" s="45"/>
      <c r="AB10" s="45"/>
      <c r="AC10" s="45"/>
      <c r="AD10" s="44">
        <f>データ!R6</f>
        <v>3760</v>
      </c>
      <c r="AE10" s="44"/>
      <c r="AF10" s="44"/>
      <c r="AG10" s="44"/>
      <c r="AH10" s="44"/>
      <c r="AI10" s="44"/>
      <c r="AJ10" s="44"/>
      <c r="AK10" s="2"/>
      <c r="AL10" s="44">
        <f>データ!V6</f>
        <v>6915</v>
      </c>
      <c r="AM10" s="44"/>
      <c r="AN10" s="44"/>
      <c r="AO10" s="44"/>
      <c r="AP10" s="44"/>
      <c r="AQ10" s="44"/>
      <c r="AR10" s="44"/>
      <c r="AS10" s="44"/>
      <c r="AT10" s="45">
        <f>データ!W6</f>
        <v>2.41</v>
      </c>
      <c r="AU10" s="45"/>
      <c r="AV10" s="45"/>
      <c r="AW10" s="45"/>
      <c r="AX10" s="45"/>
      <c r="AY10" s="45"/>
      <c r="AZ10" s="45"/>
      <c r="BA10" s="45"/>
      <c r="BB10" s="45">
        <f>データ!X6</f>
        <v>2869.29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sBHpzH8ekViupS1Be48fiArKSOinfJ96gTXnsFesXz5RBQPf1irEKAygI0FfT8cDuGZ/8bEnIy/ayY6EDOz6g==" saltValue="trzcVo6WuBOqt9c+Llyp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432024</v>
      </c>
      <c r="D6" s="19">
        <f t="shared" si="3"/>
        <v>46</v>
      </c>
      <c r="E6" s="19">
        <f t="shared" si="3"/>
        <v>17</v>
      </c>
      <c r="F6" s="19">
        <f t="shared" si="3"/>
        <v>4</v>
      </c>
      <c r="G6" s="19">
        <f t="shared" si="3"/>
        <v>0</v>
      </c>
      <c r="H6" s="19" t="str">
        <f t="shared" si="3"/>
        <v>熊本県　八代市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48.73</v>
      </c>
      <c r="P6" s="20">
        <f t="shared" si="3"/>
        <v>5.8</v>
      </c>
      <c r="Q6" s="20">
        <f t="shared" si="3"/>
        <v>97.11</v>
      </c>
      <c r="R6" s="20">
        <f t="shared" si="3"/>
        <v>3760</v>
      </c>
      <c r="S6" s="20">
        <f t="shared" si="3"/>
        <v>120023</v>
      </c>
      <c r="T6" s="20">
        <f t="shared" si="3"/>
        <v>681.3</v>
      </c>
      <c r="U6" s="20">
        <f t="shared" si="3"/>
        <v>176.17</v>
      </c>
      <c r="V6" s="20">
        <f t="shared" si="3"/>
        <v>6915</v>
      </c>
      <c r="W6" s="20">
        <f t="shared" si="3"/>
        <v>2.41</v>
      </c>
      <c r="X6" s="20">
        <f t="shared" si="3"/>
        <v>2869.29</v>
      </c>
      <c r="Y6" s="21">
        <f>IF(Y7="",NA(),Y7)</f>
        <v>118.76</v>
      </c>
      <c r="Z6" s="21">
        <f t="shared" ref="Z6:AH6" si="4">IF(Z7="",NA(),Z7)</f>
        <v>120.29</v>
      </c>
      <c r="AA6" s="21">
        <f t="shared" si="4"/>
        <v>120.98</v>
      </c>
      <c r="AB6" s="21">
        <f t="shared" si="4"/>
        <v>118.68</v>
      </c>
      <c r="AC6" s="21">
        <f t="shared" si="4"/>
        <v>105.38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77.89</v>
      </c>
      <c r="AV6" s="21">
        <f t="shared" ref="AV6:BD6" si="6">IF(AV7="",NA(),AV7)</f>
        <v>69.17</v>
      </c>
      <c r="AW6" s="21">
        <f t="shared" si="6"/>
        <v>69.08</v>
      </c>
      <c r="AX6" s="21">
        <f t="shared" si="6"/>
        <v>62.31</v>
      </c>
      <c r="AY6" s="21">
        <f t="shared" si="6"/>
        <v>33.659999999999997</v>
      </c>
      <c r="AZ6" s="21">
        <f t="shared" si="6"/>
        <v>44.24</v>
      </c>
      <c r="BA6" s="21">
        <f t="shared" si="6"/>
        <v>43.07</v>
      </c>
      <c r="BB6" s="21">
        <f t="shared" si="6"/>
        <v>45.42</v>
      </c>
      <c r="BC6" s="21">
        <f t="shared" si="6"/>
        <v>50.63</v>
      </c>
      <c r="BD6" s="21">
        <f t="shared" si="6"/>
        <v>53.28</v>
      </c>
      <c r="BE6" s="20" t="str">
        <f>IF(BE7="","",IF(BE7="-","【-】","【"&amp;SUBSTITUTE(TEXT(BE7,"#,##0.00"),"-","△")&amp;"】"))</f>
        <v>【50.90】</v>
      </c>
      <c r="BF6" s="21">
        <f>IF(BF7="",NA(),BF7)</f>
        <v>720.2</v>
      </c>
      <c r="BG6" s="21">
        <f t="shared" ref="BG6:BO6" si="7">IF(BG7="",NA(),BG7)</f>
        <v>694.4</v>
      </c>
      <c r="BH6" s="21">
        <f t="shared" si="7"/>
        <v>694.82</v>
      </c>
      <c r="BI6" s="21">
        <f t="shared" si="7"/>
        <v>603.85</v>
      </c>
      <c r="BJ6" s="21">
        <f t="shared" si="7"/>
        <v>567.33000000000004</v>
      </c>
      <c r="BK6" s="21">
        <f t="shared" si="7"/>
        <v>1258.43</v>
      </c>
      <c r="BL6" s="21">
        <f t="shared" si="7"/>
        <v>1163.75</v>
      </c>
      <c r="BM6" s="21">
        <f t="shared" si="7"/>
        <v>1195.47</v>
      </c>
      <c r="BN6" s="21">
        <f t="shared" si="7"/>
        <v>1168.69</v>
      </c>
      <c r="BO6" s="21">
        <f t="shared" si="7"/>
        <v>1142.44</v>
      </c>
      <c r="BP6" s="20" t="str">
        <f>IF(BP7="","",IF(BP7="-","【-】","【"&amp;SUBSTITUTE(TEXT(BP7,"#,##0.00"),"-","△")&amp;"】"))</f>
        <v>【1,099.15】</v>
      </c>
      <c r="BQ6" s="21">
        <f>IF(BQ7="",NA(),BQ7)</f>
        <v>67.260000000000005</v>
      </c>
      <c r="BR6" s="21">
        <f t="shared" ref="BR6:BZ6" si="8">IF(BR7="",NA(),BR7)</f>
        <v>69.75</v>
      </c>
      <c r="BS6" s="21">
        <f t="shared" si="8"/>
        <v>67.28</v>
      </c>
      <c r="BT6" s="21">
        <f t="shared" si="8"/>
        <v>63.84</v>
      </c>
      <c r="BU6" s="21">
        <f t="shared" si="8"/>
        <v>64.2</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274.10000000000002</v>
      </c>
      <c r="CC6" s="21">
        <f t="shared" ref="CC6:CK6" si="9">IF(CC7="",NA(),CC7)</f>
        <v>263.74</v>
      </c>
      <c r="CD6" s="21">
        <f t="shared" si="9"/>
        <v>271.86</v>
      </c>
      <c r="CE6" s="21">
        <f t="shared" si="9"/>
        <v>302.97000000000003</v>
      </c>
      <c r="CF6" s="21">
        <f t="shared" si="9"/>
        <v>300.87</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86.38</v>
      </c>
      <c r="CY6" s="21">
        <f t="shared" ref="CY6:DG6" si="11">IF(CY7="",NA(),CY7)</f>
        <v>90.21</v>
      </c>
      <c r="CZ6" s="21">
        <f t="shared" si="11"/>
        <v>91.32</v>
      </c>
      <c r="DA6" s="21">
        <f t="shared" si="11"/>
        <v>91.7</v>
      </c>
      <c r="DB6" s="21">
        <f t="shared" si="11"/>
        <v>91.5</v>
      </c>
      <c r="DC6" s="21">
        <f t="shared" si="11"/>
        <v>84.19</v>
      </c>
      <c r="DD6" s="21">
        <f t="shared" si="11"/>
        <v>84.34</v>
      </c>
      <c r="DE6" s="21">
        <f t="shared" si="11"/>
        <v>84.34</v>
      </c>
      <c r="DF6" s="21">
        <f t="shared" si="11"/>
        <v>84.73</v>
      </c>
      <c r="DG6" s="21">
        <f t="shared" si="11"/>
        <v>84.21</v>
      </c>
      <c r="DH6" s="20" t="str">
        <f>IF(DH7="","",IF(DH7="-","【-】","【"&amp;SUBSTITUTE(TEXT(DH7,"#,##0.00"),"-","△")&amp;"】"))</f>
        <v>【86.31】</v>
      </c>
      <c r="DI6" s="21">
        <f>IF(DI7="",NA(),DI7)</f>
        <v>13.84</v>
      </c>
      <c r="DJ6" s="21">
        <f t="shared" ref="DJ6:DR6" si="12">IF(DJ7="",NA(),DJ7)</f>
        <v>15.93</v>
      </c>
      <c r="DK6" s="21">
        <f t="shared" si="12"/>
        <v>17.850000000000001</v>
      </c>
      <c r="DL6" s="21">
        <f t="shared" si="12"/>
        <v>19.97</v>
      </c>
      <c r="DM6" s="21">
        <f t="shared" si="12"/>
        <v>21.81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432024</v>
      </c>
      <c r="D7" s="23">
        <v>46</v>
      </c>
      <c r="E7" s="23">
        <v>17</v>
      </c>
      <c r="F7" s="23">
        <v>4</v>
      </c>
      <c r="G7" s="23">
        <v>0</v>
      </c>
      <c r="H7" s="23" t="s">
        <v>96</v>
      </c>
      <c r="I7" s="23" t="s">
        <v>97</v>
      </c>
      <c r="J7" s="23" t="s">
        <v>98</v>
      </c>
      <c r="K7" s="23" t="s">
        <v>99</v>
      </c>
      <c r="L7" s="23" t="s">
        <v>100</v>
      </c>
      <c r="M7" s="23" t="s">
        <v>101</v>
      </c>
      <c r="N7" s="24" t="s">
        <v>102</v>
      </c>
      <c r="O7" s="24">
        <v>48.73</v>
      </c>
      <c r="P7" s="24">
        <v>5.8</v>
      </c>
      <c r="Q7" s="24">
        <v>97.11</v>
      </c>
      <c r="R7" s="24">
        <v>3760</v>
      </c>
      <c r="S7" s="24">
        <v>120023</v>
      </c>
      <c r="T7" s="24">
        <v>681.3</v>
      </c>
      <c r="U7" s="24">
        <v>176.17</v>
      </c>
      <c r="V7" s="24">
        <v>6915</v>
      </c>
      <c r="W7" s="24">
        <v>2.41</v>
      </c>
      <c r="X7" s="24">
        <v>2869.29</v>
      </c>
      <c r="Y7" s="24">
        <v>118.76</v>
      </c>
      <c r="Z7" s="24">
        <v>120.29</v>
      </c>
      <c r="AA7" s="24">
        <v>120.98</v>
      </c>
      <c r="AB7" s="24">
        <v>118.68</v>
      </c>
      <c r="AC7" s="24">
        <v>105.38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77.89</v>
      </c>
      <c r="AV7" s="24">
        <v>69.17</v>
      </c>
      <c r="AW7" s="24">
        <v>69.08</v>
      </c>
      <c r="AX7" s="24">
        <v>62.31</v>
      </c>
      <c r="AY7" s="24">
        <v>33.659999999999997</v>
      </c>
      <c r="AZ7" s="24">
        <v>44.24</v>
      </c>
      <c r="BA7" s="24">
        <v>43.07</v>
      </c>
      <c r="BB7" s="24">
        <v>45.42</v>
      </c>
      <c r="BC7" s="24">
        <v>50.63</v>
      </c>
      <c r="BD7" s="24">
        <v>53.28</v>
      </c>
      <c r="BE7" s="24">
        <v>50.9</v>
      </c>
      <c r="BF7" s="24">
        <v>720.2</v>
      </c>
      <c r="BG7" s="24">
        <v>694.4</v>
      </c>
      <c r="BH7" s="24">
        <v>694.82</v>
      </c>
      <c r="BI7" s="24">
        <v>603.85</v>
      </c>
      <c r="BJ7" s="24">
        <v>567.33000000000004</v>
      </c>
      <c r="BK7" s="24">
        <v>1258.43</v>
      </c>
      <c r="BL7" s="24">
        <v>1163.75</v>
      </c>
      <c r="BM7" s="24">
        <v>1195.47</v>
      </c>
      <c r="BN7" s="24">
        <v>1168.69</v>
      </c>
      <c r="BO7" s="24">
        <v>1142.44</v>
      </c>
      <c r="BP7" s="24">
        <v>1099.1500000000001</v>
      </c>
      <c r="BQ7" s="24">
        <v>67.260000000000005</v>
      </c>
      <c r="BR7" s="24">
        <v>69.75</v>
      </c>
      <c r="BS7" s="24">
        <v>67.28</v>
      </c>
      <c r="BT7" s="24">
        <v>63.84</v>
      </c>
      <c r="BU7" s="24">
        <v>64.2</v>
      </c>
      <c r="BV7" s="24">
        <v>73.36</v>
      </c>
      <c r="BW7" s="24">
        <v>72.599999999999994</v>
      </c>
      <c r="BX7" s="24">
        <v>69.430000000000007</v>
      </c>
      <c r="BY7" s="24">
        <v>70.709999999999994</v>
      </c>
      <c r="BZ7" s="24">
        <v>66.63</v>
      </c>
      <c r="CA7" s="24">
        <v>72.92</v>
      </c>
      <c r="CB7" s="24">
        <v>274.10000000000002</v>
      </c>
      <c r="CC7" s="24">
        <v>263.74</v>
      </c>
      <c r="CD7" s="24">
        <v>271.86</v>
      </c>
      <c r="CE7" s="24">
        <v>302.97000000000003</v>
      </c>
      <c r="CF7" s="24">
        <v>300.87</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86.38</v>
      </c>
      <c r="CY7" s="24">
        <v>90.21</v>
      </c>
      <c r="CZ7" s="24">
        <v>91.32</v>
      </c>
      <c r="DA7" s="24">
        <v>91.7</v>
      </c>
      <c r="DB7" s="24">
        <v>91.5</v>
      </c>
      <c r="DC7" s="24">
        <v>84.19</v>
      </c>
      <c r="DD7" s="24">
        <v>84.34</v>
      </c>
      <c r="DE7" s="24">
        <v>84.34</v>
      </c>
      <c r="DF7" s="24">
        <v>84.73</v>
      </c>
      <c r="DG7" s="24">
        <v>84.21</v>
      </c>
      <c r="DH7" s="24">
        <v>86.31</v>
      </c>
      <c r="DI7" s="24">
        <v>13.84</v>
      </c>
      <c r="DJ7" s="24">
        <v>15.93</v>
      </c>
      <c r="DK7" s="24">
        <v>17.850000000000001</v>
      </c>
      <c r="DL7" s="24">
        <v>19.97</v>
      </c>
      <c r="DM7" s="24">
        <v>21.81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2026-02-04T11:18:22Z</cp:lastPrinted>
  <dcterms:created xsi:type="dcterms:W3CDTF">2025-12-23T06:14:48Z</dcterms:created>
  <dcterms:modified xsi:type="dcterms:W3CDTF">2026-02-05T09:56:21Z</dcterms:modified>
  <cp:category/>
</cp:coreProperties>
</file>