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AC6A58B9-F299-402B-8DC1-22CBE5CA1751}" xr6:coauthVersionLast="47" xr6:coauthVersionMax="47" xr10:uidLastSave="{00000000-0000-0000-0000-000000000000}"/>
  <workbookProtection workbookAlgorithmName="SHA-512" workbookHashValue="5/hzqA43dkaxxgDR/FCDzwmuT+lpic2RaTa8+6Jr3mZ0uDKuEdWPqHF/q2lBq+FTGj2uBACw7HZ/csDJ2/CLqA==" workbookSaltValue="ebetXxedfhD4TMpUrfgQS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AL10" i="4"/>
  <c r="I10" i="4"/>
  <c r="I8"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<sst xmlns="http://schemas.openxmlformats.org/spreadsheetml/2006/main" count="231" uniqueCount="114">
  <si>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</si>
  <si>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</si>
  <si>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</si>
  <si>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</si>
  <si>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</si>
  <si>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</si>
  <si>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</si>
  <si>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</si>
  <si>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</si>
  <si>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</si>
  <si>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</si>
  <si>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</si>
  <si>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</si>
  <si>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</si>
  <si>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</si>
  <si>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</si>
  <si>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</si>
  <si>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</si>
  <si>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</si>
  <si>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</si>
  <si>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</si>
  <si>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</si>
  <si>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</si>
  <si>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</si>
  <si>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</si>
  <si>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</si>
  <si>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</si>
  <si>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</si>
  <si>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</si>
  <si>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</si>
  <si>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</si>
  <si>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</si>
  <si>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</si>
  <si>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</si>
  <si>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</si>
  <si>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</si>
  <si>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</si>
  <si>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</si>
  <si>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</si>
  <si>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</si>
  <si>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</si>
  <si>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</si>
  <si>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</si>
  <si>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</si>
  <si>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</si>
  <si>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</si>
  <si>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</si>
  <si>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</si>
  <si>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</si>
  <si>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</si>
  <si>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</si>
  <si>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</si>
  <si>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</si>
  <si>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</si>
  <si>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</si>
  <si>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</si>
  <si>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</si>
  <si>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</si>
  <si>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</si>
  <si>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</si>
  <si>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</si>
  <si>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</si>
  <si>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</si>
  <si>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</si>
  <si>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</si>
  <si>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</si>
  <si>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</si>
  <si>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</si>
  <si>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</si>
  <si>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</si>
  <si>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</si>
  <si>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</si>
  <si>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</si>
  <si>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</si>
  <si>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</si>
  <si>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</si>
  <si>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</si>
  <si>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</si>
  <si>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</si>
  <si>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</si>
  <si>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</si>
  <si>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</si>
  <si>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</si>
  <si>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</si>
  <si>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</si>
  <si>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</si>
  <si>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</si>
  <si>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</si>
  <si>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</si>
  <si>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</si>
  <si>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</si>
  <si>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</si>
  <si>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</si>
  <si>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</si>
  <si>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</si>
  <si>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</si>
  <si>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</si>
  <si>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</si>
  <si>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</si>
  <si>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</si>
  <si>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</si>
  <si>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</si>
  <si>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</si>
  <si>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</si>
  <si>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</si>
  <si>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</si>
  <si>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</si>
  <si>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</si>
  <si>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</si>
  <si>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</si>
  <si>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</si>
  <si>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経営の健全性を示す経常収支比率は、昨年度と比較して減少しているものの、以前として100％を超えており、財源不足を一般会計からの繰出金により賄われている状況です。
　流動比率については、一定時期に使用料の基本料金を減免したことから、料金収入等が減少しておりますが、補助金で賄っていることから影響は少ないと考えております。なお、分流式下水道に関する経費が減少したこと、さらには燃料費の高騰などにより汚水処理費が増加したことで経費回収率が低くなり、汚水処理原価が高くなっております。また、水洗化率は依然高水準に達しておりますが、残りの未接続の世帯についても引き続き接続の促進を図っていきます。
　なお、当町は公共下水道事業と特定環境保全公共下水道事業の処理場は同一であり、合わせてみる必要があります。</t>
    <phoneticPr fontId="4"/>
  </si>
  <si>
    <t>　処理場は、供用開始から30年が経ち、水処理、汚泥処理施設等の設備の劣化による老朽化が進んでいますが、平成28年度から設備等の改築更新工事をおこなっており、令和７年度から第２期ストックマネジメント計画に沿った改築更新工事をおこなっていきます。
　管路についても、ウォーターPPPを活用した管路の更新を検討しており、ストックマネジメント計画と併せて、耐用年数に応じた管路の適正な維持管理を実施していきます。</t>
    <phoneticPr fontId="4"/>
  </si>
  <si>
    <t>　令和2年度に公営企業会計に移行したことにより、今まで以上に高いコスト意識を持ち、老朽化が進んでいる処理場の長寿命化や管路更新工事を実施していき、使用料の見直し等を図りながら健全で効率的な下水道事業の運営を継続して図ってまいります。
　また、公共下水道と農業集落排水の処理場の統合を進めていき、全体としての経営効率をより高めていきます。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</si>
</sst>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1.84</c:v>
                </c:pt>
                <c:pt idx="1">
                  <c:v>0.13</c:v>
                </c:pt>
                <c:pt idx="2">
                  <c:v>0.06</c:v>
                </c:pt>
                <c:pt idx="3">
                  <c:v>3.35</c:v>
                </c:pt>
                <c:pt idx="4">
                  <c:v>1.24</c:v>
                </c:pt>
              </c:numCache>
            </c:numRef>
          </c:val>
          <c:extLst>
            <c:ext xmlns:c16="http://schemas.microsoft.com/office/drawing/2014/chart" uri="{C3380CC4-5D6E-409C-BE32-E72D297353CC}">
              <c16:uniqueId val="{00000000-1E2A-4E19-9D2A-C5BB2EBB6E3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0.01</c:v>
                </c:pt>
                <c:pt idx="3">
                  <c:v>0.33</c:v>
                </c:pt>
                <c:pt idx="4">
                  <c:v>0.16</c:v>
                </c:pt>
              </c:numCache>
            </c:numRef>
          </c:val>
          <c:smooth val="0"/>
          <c:extLst>
            <c:ext xmlns:c16="http://schemas.microsoft.com/office/drawing/2014/chart" uri="{C3380CC4-5D6E-409C-BE32-E72D297353CC}">
              <c16:uniqueId val="{00000001-1E2A-4E19-9D2A-C5BB2EBB6E3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70.930000000000007</c:v>
                </c:pt>
                <c:pt idx="1">
                  <c:v>71.239999999999995</c:v>
                </c:pt>
                <c:pt idx="2">
                  <c:v>67.61</c:v>
                </c:pt>
                <c:pt idx="3">
                  <c:v>68.959999999999994</c:v>
                </c:pt>
                <c:pt idx="4">
                  <c:v>70.92</c:v>
                </c:pt>
              </c:numCache>
            </c:numRef>
          </c:val>
          <c:extLst>
            <c:ext xmlns:c16="http://schemas.microsoft.com/office/drawing/2014/chart" uri="{C3380CC4-5D6E-409C-BE32-E72D297353CC}">
              <c16:uniqueId val="{00000000-FC5D-4D57-A6F7-C41C1A1535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54.22</c:v>
                </c:pt>
                <c:pt idx="3">
                  <c:v>54.1</c:v>
                </c:pt>
                <c:pt idx="4">
                  <c:v>60.92</c:v>
                </c:pt>
              </c:numCache>
            </c:numRef>
          </c:val>
          <c:smooth val="0"/>
          <c:extLst>
            <c:ext xmlns:c16="http://schemas.microsoft.com/office/drawing/2014/chart" uri="{C3380CC4-5D6E-409C-BE32-E72D297353CC}">
              <c16:uniqueId val="{00000001-FC5D-4D57-A6F7-C41C1A1535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98.51</c:v>
                </c:pt>
                <c:pt idx="1">
                  <c:v>98.48</c:v>
                </c:pt>
                <c:pt idx="2">
                  <c:v>98.42</c:v>
                </c:pt>
                <c:pt idx="3">
                  <c:v>98.79</c:v>
                </c:pt>
                <c:pt idx="4">
                  <c:v>98.86</c:v>
                </c:pt>
              </c:numCache>
            </c:numRef>
          </c:val>
          <c:extLst>
            <c:ext xmlns:c16="http://schemas.microsoft.com/office/drawing/2014/chart" uri="{C3380CC4-5D6E-409C-BE32-E72D297353CC}">
              <c16:uniqueId val="{00000000-1E69-49E4-92AF-DDF0BC2D33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85.22</c:v>
                </c:pt>
                <c:pt idx="3">
                  <c:v>83.94</c:v>
                </c:pt>
                <c:pt idx="4">
                  <c:v>92.33</c:v>
                </c:pt>
              </c:numCache>
            </c:numRef>
          </c:val>
          <c:smooth val="0"/>
          <c:extLst>
            <c:ext xmlns:c16="http://schemas.microsoft.com/office/drawing/2014/chart" uri="{C3380CC4-5D6E-409C-BE32-E72D297353CC}">
              <c16:uniqueId val="{00000001-1E69-49E4-92AF-DDF0BC2D33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115.3</c:v>
                </c:pt>
                <c:pt idx="1">
                  <c:v>116.41</c:v>
                </c:pt>
                <c:pt idx="2">
                  <c:v>101.57</c:v>
                </c:pt>
                <c:pt idx="3">
                  <c:v>100.65</c:v>
                </c:pt>
                <c:pt idx="4">
                  <c:v>91.7</c:v>
                </c:pt>
              </c:numCache>
            </c:numRef>
          </c:val>
          <c:extLst>
            <c:ext xmlns:c16="http://schemas.microsoft.com/office/drawing/2014/chart" uri="{C3380CC4-5D6E-409C-BE32-E72D297353CC}">
              <c16:uniqueId val="{00000000-4649-487D-8F0A-5AB639468A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109.07</c:v>
                </c:pt>
                <c:pt idx="3">
                  <c:v>112.19</c:v>
                </c:pt>
                <c:pt idx="4">
                  <c:v>103.27</c:v>
                </c:pt>
              </c:numCache>
            </c:numRef>
          </c:val>
          <c:smooth val="0"/>
          <c:extLst>
            <c:ext xmlns:c16="http://schemas.microsoft.com/office/drawing/2014/chart" uri="{C3380CC4-5D6E-409C-BE32-E72D297353CC}">
              <c16:uniqueId val="{00000001-4649-487D-8F0A-5AB639468A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3.51</c:v>
                </c:pt>
                <c:pt idx="1">
                  <c:v>6.98</c:v>
                </c:pt>
                <c:pt idx="2">
                  <c:v>8.94</c:v>
                </c:pt>
                <c:pt idx="3">
                  <c:v>11.57</c:v>
                </c:pt>
                <c:pt idx="4">
                  <c:v>14.17</c:v>
                </c:pt>
              </c:numCache>
            </c:numRef>
          </c:val>
          <c:extLst>
            <c:ext xmlns:c16="http://schemas.microsoft.com/office/drawing/2014/chart" uri="{C3380CC4-5D6E-409C-BE32-E72D297353CC}">
              <c16:uniqueId val="{00000000-9930-47E9-8F59-A530DE100B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12.44</c:v>
                </c:pt>
                <c:pt idx="3">
                  <c:v>12.83</c:v>
                </c:pt>
                <c:pt idx="4">
                  <c:v>25.69</c:v>
                </c:pt>
              </c:numCache>
            </c:numRef>
          </c:val>
          <c:smooth val="0"/>
          <c:extLst>
            <c:ext xmlns:c16="http://schemas.microsoft.com/office/drawing/2014/chart" uri="{C3380CC4-5D6E-409C-BE32-E72D297353CC}">
              <c16:uniqueId val="{00000001-9930-47E9-8F59-A530DE100B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4B-435A-8234-42CB595FCE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0.28999999999999998</c:v>
                </c:pt>
                <c:pt idx="3">
                  <c:v>0.15</c:v>
                </c:pt>
                <c:pt idx="4">
                  <c:v>2.9</c:v>
                </c:pt>
              </c:numCache>
            </c:numRef>
          </c:val>
          <c:smooth val="0"/>
          <c:extLst>
            <c:ext xmlns:c16="http://schemas.microsoft.com/office/drawing/2014/chart" uri="{C3380CC4-5D6E-409C-BE32-E72D297353CC}">
              <c16:uniqueId val="{00000001-3C4B-435A-8234-42CB595FCE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quot;-&quot;">
                  <c:v>1.46</c:v>
                </c:pt>
                <c:pt idx="4" formatCode="#,##0.00;&quot;△&quot;#,##0.00;&quot;-&quot;">
                  <c:v>28.72</c:v>
                </c:pt>
              </c:numCache>
            </c:numRef>
          </c:val>
          <c:extLst>
            <c:ext xmlns:c16="http://schemas.microsoft.com/office/drawing/2014/chart" uri="{C3380CC4-5D6E-409C-BE32-E72D297353CC}">
              <c16:uniqueId val="{00000000-ABDF-46FA-95CB-4C74FE11A0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formatCode="#,##0.00;&quot;△&quot;#,##0.00">
                  <c:v>0</c:v>
                </c:pt>
                <c:pt idx="3">
                  <c:v>0.17</c:v>
                </c:pt>
                <c:pt idx="4">
                  <c:v>20.28</c:v>
                </c:pt>
              </c:numCache>
            </c:numRef>
          </c:val>
          <c:smooth val="0"/>
          <c:extLst>
            <c:ext xmlns:c16="http://schemas.microsoft.com/office/drawing/2014/chart" uri="{C3380CC4-5D6E-409C-BE32-E72D297353CC}">
              <c16:uniqueId val="{00000001-ABDF-46FA-95CB-4C74FE11A0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63.98</c:v>
                </c:pt>
                <c:pt idx="1">
                  <c:v>76.59</c:v>
                </c:pt>
                <c:pt idx="2">
                  <c:v>84.84</c:v>
                </c:pt>
                <c:pt idx="3">
                  <c:v>98.74</c:v>
                </c:pt>
                <c:pt idx="4">
                  <c:v>106.66</c:v>
                </c:pt>
              </c:numCache>
            </c:numRef>
          </c:val>
          <c:extLst>
            <c:ext xmlns:c16="http://schemas.microsoft.com/office/drawing/2014/chart" uri="{C3380CC4-5D6E-409C-BE32-E72D297353CC}">
              <c16:uniqueId val="{00000000-645A-4D62-B6F8-9982611E70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62.92</c:v>
                </c:pt>
                <c:pt idx="3">
                  <c:v>66.260000000000005</c:v>
                </c:pt>
                <c:pt idx="4">
                  <c:v>74.84</c:v>
                </c:pt>
              </c:numCache>
            </c:numRef>
          </c:val>
          <c:smooth val="0"/>
          <c:extLst>
            <c:ext xmlns:c16="http://schemas.microsoft.com/office/drawing/2014/chart" uri="{C3380CC4-5D6E-409C-BE32-E72D297353CC}">
              <c16:uniqueId val="{00000001-645A-4D62-B6F8-9982611E70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568.72</c:v>
                </c:pt>
                <c:pt idx="1">
                  <c:v>587.92999999999995</c:v>
                </c:pt>
                <c:pt idx="2">
                  <c:v>623.12</c:v>
                </c:pt>
                <c:pt idx="3">
                  <c:v>533.17999999999995</c:v>
                </c:pt>
                <c:pt idx="4">
                  <c:v>487.33</c:v>
                </c:pt>
              </c:numCache>
            </c:numRef>
          </c:val>
          <c:extLst>
            <c:ext xmlns:c16="http://schemas.microsoft.com/office/drawing/2014/chart" uri="{C3380CC4-5D6E-409C-BE32-E72D297353CC}">
              <c16:uniqueId val="{00000000-0EC9-477B-9EA5-2C58CDBBB4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1122.71</c:v>
                </c:pt>
                <c:pt idx="3">
                  <c:v>1225.74</c:v>
                </c:pt>
                <c:pt idx="4">
                  <c:v>693.82</c:v>
                </c:pt>
              </c:numCache>
            </c:numRef>
          </c:val>
          <c:smooth val="0"/>
          <c:extLst>
            <c:ext xmlns:c16="http://schemas.microsoft.com/office/drawing/2014/chart" uri="{C3380CC4-5D6E-409C-BE32-E72D297353CC}">
              <c16:uniqueId val="{00000001-0EC9-477B-9EA5-2C58CDBBB4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54.89</c:v>
                </c:pt>
                <c:pt idx="1">
                  <c:v>42.62</c:v>
                </c:pt>
                <c:pt idx="2">
                  <c:v>100.08</c:v>
                </c:pt>
                <c:pt idx="3">
                  <c:v>102.44</c:v>
                </c:pt>
                <c:pt idx="4">
                  <c:v>93.71</c:v>
                </c:pt>
              </c:numCache>
            </c:numRef>
          </c:val>
          <c:extLst>
            <c:ext xmlns:c16="http://schemas.microsoft.com/office/drawing/2014/chart" uri="{C3380CC4-5D6E-409C-BE32-E72D297353CC}">
              <c16:uniqueId val="{00000000-5671-4F2C-AA80-C30763C654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76.87</c:v>
                </c:pt>
                <c:pt idx="3">
                  <c:v>77.03</c:v>
                </c:pt>
                <c:pt idx="4">
                  <c:v>85.44</c:v>
                </c:pt>
              </c:numCache>
            </c:numRef>
          </c:val>
          <c:smooth val="0"/>
          <c:extLst>
            <c:ext xmlns:c16="http://schemas.microsoft.com/office/drawing/2014/chart" uri="{C3380CC4-5D6E-409C-BE32-E72D297353CC}">
              <c16:uniqueId val="{00000001-5671-4F2C-AA80-C30763C654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281.70999999999998</c:v>
                </c:pt>
                <c:pt idx="1">
                  <c:v>362.85</c:v>
                </c:pt>
                <c:pt idx="2">
                  <c:v>154.66</c:v>
                </c:pt>
                <c:pt idx="3">
                  <c:v>133.51</c:v>
                </c:pt>
                <c:pt idx="4">
                  <c:v>165.15</c:v>
                </c:pt>
              </c:numCache>
            </c:numRef>
          </c:val>
          <c:extLst>
            <c:ext xmlns:c16="http://schemas.microsoft.com/office/drawing/2014/chart" uri="{C3380CC4-5D6E-409C-BE32-E72D297353CC}">
              <c16:uniqueId val="{00000000-B1E9-4468-A036-654282E4B3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161.19999999999999</c:v>
                </c:pt>
                <c:pt idx="3">
                  <c:v>157.56</c:v>
                </c:pt>
                <c:pt idx="4">
                  <c:v>151.87</c:v>
                </c:pt>
              </c:numCache>
            </c:numRef>
          </c:val>
          <c:smooth val="0"/>
          <c:extLst>
            <c:ext xmlns:c16="http://schemas.microsoft.com/office/drawing/2014/chart" uri="{C3380CC4-5D6E-409C-BE32-E72D297353CC}">
              <c16:uniqueId val="{00000001-B1E9-4468-A036-654282E4B3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益城町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Cb1</v>
      </c>
      <c r="X8" s="34"/>
      <c r="Y8" s="34"/>
      <c r="Z8" s="34"/>
      <c r="AA8" s="34"/>
      <c r="AB8" s="34"/>
      <c r="AC8" s="34"/>
      <c r="AD8" s="35" t="str">
        <f>データ!$M$6</f>
        <v>非設置</v>
      </c>
      <c r="AE8" s="35"/>
      <c r="AF8" s="35"/>
      <c r="AG8" s="35"/>
      <c r="AH8" s="35"/>
      <c r="AI8" s="35"/>
      <c r="AJ8" s="35"/>
      <c r="AK8" s="3"/>
      <c r="AL8" s="36">
        <f>データ!S6</f>
        <v>34107</v>
      </c>
      <c r="AM8" s="36"/>
      <c r="AN8" s="36"/>
      <c r="AO8" s="36"/>
      <c r="AP8" s="36"/>
      <c r="AQ8" s="36"/>
      <c r="AR8" s="36"/>
      <c r="AS8" s="36"/>
      <c r="AT8" s="37">
        <f>データ!T6</f>
        <v>65.680000000000007</v>
      </c>
      <c r="AU8" s="37"/>
      <c r="AV8" s="37"/>
      <c r="AW8" s="37"/>
      <c r="AX8" s="37"/>
      <c r="AY8" s="37"/>
      <c r="AZ8" s="37"/>
      <c r="BA8" s="37"/>
      <c r="BB8" s="37">
        <f>データ!U6</f>
        <v>519.29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63.64</v>
      </c>
      <c r="J10" s="37"/>
      <c r="K10" s="37"/>
      <c r="L10" s="37"/>
      <c r="M10" s="37"/>
      <c r="N10" s="37"/>
      <c r="O10" s="37"/>
      <c r="P10" s="37">
        <f>データ!P6</f>
        <v>78.92</v>
      </c>
      <c r="Q10" s="37"/>
      <c r="R10" s="37"/>
      <c r="S10" s="37"/>
      <c r="T10" s="37"/>
      <c r="U10" s="37"/>
      <c r="V10" s="37"/>
      <c r="W10" s="37">
        <f>データ!Q6</f>
        <v>81.99</v>
      </c>
      <c r="X10" s="37"/>
      <c r="Y10" s="37"/>
      <c r="Z10" s="37"/>
      <c r="AA10" s="37"/>
      <c r="AB10" s="37"/>
      <c r="AC10" s="37"/>
      <c r="AD10" s="36">
        <f>データ!R6</f>
        <v>3284</v>
      </c>
      <c r="AE10" s="36"/>
      <c r="AF10" s="36"/>
      <c r="AG10" s="36"/>
      <c r="AH10" s="36"/>
      <c r="AI10" s="36"/>
      <c r="AJ10" s="36"/>
      <c r="AK10" s="2"/>
      <c r="AL10" s="36">
        <f>データ!V6</f>
        <v>26972</v>
      </c>
      <c r="AM10" s="36"/>
      <c r="AN10" s="36"/>
      <c r="AO10" s="36"/>
      <c r="AP10" s="36"/>
      <c r="AQ10" s="36"/>
      <c r="AR10" s="36"/>
      <c r="AS10" s="36"/>
      <c r="AT10" s="37">
        <f>データ!W6</f>
        <v>5.27</v>
      </c>
      <c r="AU10" s="37"/>
      <c r="AV10" s="37"/>
      <c r="AW10" s="37"/>
      <c r="AX10" s="37"/>
      <c r="AY10" s="37"/>
      <c r="AZ10" s="37"/>
      <c r="BA10" s="37"/>
      <c r="BB10" s="37">
        <f>データ!X6</f>
        <v>5118.03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111</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BERRmvS3gA7aqMdAxMcXz8drK8/MmlINxNQKO1Y3yVJH1uC/QTH/ZDHmEF/x5l6pxkQCLWnIhNUb4EcAYjxng==" saltValue="A4gUNt7d/Z1CR8FvDVOVK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434434</v>
      </c>
      <c r="D6" s="19">
        <f t="shared" si="3"/>
        <v>46</v>
      </c>
      <c r="E6" s="19">
        <f t="shared" si="3"/>
        <v>17</v>
      </c>
      <c r="F6" s="19">
        <f t="shared" si="3"/>
        <v>1</v>
      </c>
      <c r="G6" s="19">
        <f t="shared" si="3"/>
        <v>0</v>
      </c>
      <c r="H6" s="19" t="str">
        <f t="shared" si="3"/>
        <v>熊本県　益城町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63.64</v>
      </c>
      <c r="P6" s="20">
        <f t="shared" si="3"/>
        <v>78.92</v>
      </c>
      <c r="Q6" s="20">
        <f t="shared" si="3"/>
        <v>81.99</v>
      </c>
      <c r="R6" s="20">
        <f t="shared" si="3"/>
        <v>3284</v>
      </c>
      <c r="S6" s="20">
        <f t="shared" si="3"/>
        <v>34107</v>
      </c>
      <c r="T6" s="20">
        <f t="shared" si="3"/>
        <v>65.680000000000007</v>
      </c>
      <c r="U6" s="20">
        <f t="shared" si="3"/>
        <v>519.29</v>
      </c>
      <c r="V6" s="20">
        <f t="shared" si="3"/>
        <v>26972</v>
      </c>
      <c r="W6" s="20">
        <f t="shared" si="3"/>
        <v>5.27</v>
      </c>
      <c r="X6" s="20">
        <f t="shared" si="3"/>
        <v>5118.03</v>
      </c>
      <c r="Y6" s="21">
        <f>IF(Y7="",NA(),Y7)</f>
        <v>115.3</v>
      </c>
      <c r="Z6" s="21">
        <f t="shared" ref="Z6:AH6" si="4">IF(Z7="",NA(),Z7)</f>
        <v>116.41</v>
      </c>
      <c r="AA6" s="21">
        <f t="shared" si="4"/>
        <v>101.57</v>
      </c>
      <c r="AB6" s="21">
        <f t="shared" si="4"/>
        <v>100.65</v>
      </c>
      <c r="AC6" s="21">
        <f t="shared" si="4"/>
        <v>91.7</v>
      </c>
      <c r="AD6" s="21">
        <f t="shared" si="4"/>
        <v>107.21</v>
      </c>
      <c r="AE6" s="21">
        <f t="shared" si="4"/>
        <v>107.08</v>
      </c>
      <c r="AF6" s="21">
        <f t="shared" si="4"/>
        <v>109.07</v>
      </c>
      <c r="AG6" s="21">
        <f t="shared" si="4"/>
        <v>112.19</v>
      </c>
      <c r="AH6" s="21">
        <f t="shared" si="4"/>
        <v>103.27</v>
      </c>
      <c r="AI6" s="20" t="str">
        <f>IF(AI7="","",IF(AI7="-","【-】","【"&amp;SUBSTITUTE(TEXT(AI7,"#,##0.00"),"-","△")&amp;"】"))</f>
        <v>【105.36】</v>
      </c>
      <c r="AJ6" s="20">
        <f>IF(AJ7="",NA(),AJ7)</f>
        <v>0</v>
      </c>
      <c r="AK6" s="20">
        <f t="shared" ref="AK6:AS6" si="5">IF(AK7="",NA(),AK7)</f>
        <v>0</v>
      </c>
      <c r="AL6" s="20">
        <f t="shared" si="5"/>
        <v>0</v>
      </c>
      <c r="AM6" s="21">
        <f t="shared" si="5"/>
        <v>1.46</v>
      </c>
      <c r="AN6" s="21">
        <f t="shared" si="5"/>
        <v>28.72</v>
      </c>
      <c r="AO6" s="21">
        <f t="shared" si="5"/>
        <v>43.71</v>
      </c>
      <c r="AP6" s="21">
        <f t="shared" si="5"/>
        <v>45.94</v>
      </c>
      <c r="AQ6" s="20">
        <f t="shared" si="5"/>
        <v>0</v>
      </c>
      <c r="AR6" s="21">
        <f t="shared" si="5"/>
        <v>0.17</v>
      </c>
      <c r="AS6" s="21">
        <f t="shared" si="5"/>
        <v>20.28</v>
      </c>
      <c r="AT6" s="20" t="str">
        <f>IF(AT7="","",IF(AT7="-","【-】","【"&amp;SUBSTITUTE(TEXT(AT7,"#,##0.00"),"-","△")&amp;"】"))</f>
        <v>【3.12】</v>
      </c>
      <c r="AU6" s="21">
        <f>IF(AU7="",NA(),AU7)</f>
        <v>63.98</v>
      </c>
      <c r="AV6" s="21">
        <f t="shared" ref="AV6:BD6" si="6">IF(AV7="",NA(),AV7)</f>
        <v>76.59</v>
      </c>
      <c r="AW6" s="21">
        <f t="shared" si="6"/>
        <v>84.84</v>
      </c>
      <c r="AX6" s="21">
        <f t="shared" si="6"/>
        <v>98.74</v>
      </c>
      <c r="AY6" s="21">
        <f t="shared" si="6"/>
        <v>106.66</v>
      </c>
      <c r="AZ6" s="21">
        <f t="shared" si="6"/>
        <v>40.67</v>
      </c>
      <c r="BA6" s="21">
        <f t="shared" si="6"/>
        <v>47.7</v>
      </c>
      <c r="BB6" s="21">
        <f t="shared" si="6"/>
        <v>62.92</v>
      </c>
      <c r="BC6" s="21">
        <f t="shared" si="6"/>
        <v>66.260000000000005</v>
      </c>
      <c r="BD6" s="21">
        <f t="shared" si="6"/>
        <v>74.84</v>
      </c>
      <c r="BE6" s="20" t="str">
        <f>IF(BE7="","",IF(BE7="-","【-】","【"&amp;SUBSTITUTE(TEXT(BE7,"#,##0.00"),"-","△")&amp;"】"))</f>
        <v>【82.75】</v>
      </c>
      <c r="BF6" s="21">
        <f>IF(BF7="",NA(),BF7)</f>
        <v>568.72</v>
      </c>
      <c r="BG6" s="21">
        <f t="shared" ref="BG6:BO6" si="7">IF(BG7="",NA(),BG7)</f>
        <v>587.92999999999995</v>
      </c>
      <c r="BH6" s="21">
        <f t="shared" si="7"/>
        <v>623.12</v>
      </c>
      <c r="BI6" s="21">
        <f t="shared" si="7"/>
        <v>533.17999999999995</v>
      </c>
      <c r="BJ6" s="21">
        <f t="shared" si="7"/>
        <v>487.33</v>
      </c>
      <c r="BK6" s="21">
        <f t="shared" si="7"/>
        <v>1050.51</v>
      </c>
      <c r="BL6" s="21">
        <f t="shared" si="7"/>
        <v>1102.01</v>
      </c>
      <c r="BM6" s="21">
        <f t="shared" si="7"/>
        <v>1122.71</v>
      </c>
      <c r="BN6" s="21">
        <f t="shared" si="7"/>
        <v>1225.74</v>
      </c>
      <c r="BO6" s="21">
        <f t="shared" si="7"/>
        <v>693.82</v>
      </c>
      <c r="BP6" s="20" t="str">
        <f>IF(BP7="","",IF(BP7="-","【-】","【"&amp;SUBSTITUTE(TEXT(BP7,"#,##0.00"),"-","△")&amp;"】"))</f>
        <v>【602.56】</v>
      </c>
      <c r="BQ6" s="21">
        <f>IF(BQ7="",NA(),BQ7)</f>
        <v>54.89</v>
      </c>
      <c r="BR6" s="21">
        <f t="shared" ref="BR6:BZ6" si="8">IF(BR7="",NA(),BR7)</f>
        <v>42.62</v>
      </c>
      <c r="BS6" s="21">
        <f t="shared" si="8"/>
        <v>100.08</v>
      </c>
      <c r="BT6" s="21">
        <f t="shared" si="8"/>
        <v>102.44</v>
      </c>
      <c r="BU6" s="21">
        <f t="shared" si="8"/>
        <v>93.71</v>
      </c>
      <c r="BV6" s="21">
        <f t="shared" si="8"/>
        <v>82.65</v>
      </c>
      <c r="BW6" s="21">
        <f t="shared" si="8"/>
        <v>82.55</v>
      </c>
      <c r="BX6" s="21">
        <f t="shared" si="8"/>
        <v>76.87</v>
      </c>
      <c r="BY6" s="21">
        <f t="shared" si="8"/>
        <v>77.03</v>
      </c>
      <c r="BZ6" s="21">
        <f t="shared" si="8"/>
        <v>85.44</v>
      </c>
      <c r="CA6" s="20" t="str">
        <f>IF(CA7="","",IF(CA7="-","【-】","【"&amp;SUBSTITUTE(TEXT(CA7,"#,##0.00"),"-","△")&amp;"】"))</f>
        <v>【97.94】</v>
      </c>
      <c r="CB6" s="21">
        <f>IF(CB7="",NA(),CB7)</f>
        <v>281.70999999999998</v>
      </c>
      <c r="CC6" s="21">
        <f t="shared" ref="CC6:CK6" si="9">IF(CC7="",NA(),CC7)</f>
        <v>362.85</v>
      </c>
      <c r="CD6" s="21">
        <f t="shared" si="9"/>
        <v>154.66</v>
      </c>
      <c r="CE6" s="21">
        <f t="shared" si="9"/>
        <v>133.51</v>
      </c>
      <c r="CF6" s="21">
        <f t="shared" si="9"/>
        <v>165.15</v>
      </c>
      <c r="CG6" s="21">
        <f t="shared" si="9"/>
        <v>186.3</v>
      </c>
      <c r="CH6" s="21">
        <f t="shared" si="9"/>
        <v>188.38</v>
      </c>
      <c r="CI6" s="21">
        <f t="shared" si="9"/>
        <v>161.19999999999999</v>
      </c>
      <c r="CJ6" s="21">
        <f t="shared" si="9"/>
        <v>157.56</v>
      </c>
      <c r="CK6" s="21">
        <f t="shared" si="9"/>
        <v>151.87</v>
      </c>
      <c r="CL6" s="20" t="str">
        <f>IF(CL7="","",IF(CL7="-","【-】","【"&amp;SUBSTITUTE(TEXT(CL7,"#,##0.00"),"-","△")&amp;"】"))</f>
        <v>【140.98】</v>
      </c>
      <c r="CM6" s="21">
        <f>IF(CM7="",NA(),CM7)</f>
        <v>70.930000000000007</v>
      </c>
      <c r="CN6" s="21">
        <f t="shared" ref="CN6:CV6" si="10">IF(CN7="",NA(),CN7)</f>
        <v>71.239999999999995</v>
      </c>
      <c r="CO6" s="21">
        <f t="shared" si="10"/>
        <v>67.61</v>
      </c>
      <c r="CP6" s="21">
        <f t="shared" si="10"/>
        <v>68.959999999999994</v>
      </c>
      <c r="CQ6" s="21">
        <f t="shared" si="10"/>
        <v>70.92</v>
      </c>
      <c r="CR6" s="21">
        <f t="shared" si="10"/>
        <v>50.53</v>
      </c>
      <c r="CS6" s="21">
        <f t="shared" si="10"/>
        <v>51.42</v>
      </c>
      <c r="CT6" s="21">
        <f t="shared" si="10"/>
        <v>54.22</v>
      </c>
      <c r="CU6" s="21">
        <f t="shared" si="10"/>
        <v>54.1</v>
      </c>
      <c r="CV6" s="21">
        <f t="shared" si="10"/>
        <v>60.92</v>
      </c>
      <c r="CW6" s="20" t="str">
        <f>IF(CW7="","",IF(CW7="-","【-】","【"&amp;SUBSTITUTE(TEXT(CW7,"#,##0.00"),"-","△")&amp;"】"))</f>
        <v>【60.13】</v>
      </c>
      <c r="CX6" s="21">
        <f>IF(CX7="",NA(),CX7)</f>
        <v>98.51</v>
      </c>
      <c r="CY6" s="21">
        <f t="shared" ref="CY6:DG6" si="11">IF(CY7="",NA(),CY7)</f>
        <v>98.48</v>
      </c>
      <c r="CZ6" s="21">
        <f t="shared" si="11"/>
        <v>98.42</v>
      </c>
      <c r="DA6" s="21">
        <f t="shared" si="11"/>
        <v>98.79</v>
      </c>
      <c r="DB6" s="21">
        <f t="shared" si="11"/>
        <v>98.86</v>
      </c>
      <c r="DC6" s="21">
        <f t="shared" si="11"/>
        <v>82.08</v>
      </c>
      <c r="DD6" s="21">
        <f t="shared" si="11"/>
        <v>81.34</v>
      </c>
      <c r="DE6" s="21">
        <f t="shared" si="11"/>
        <v>85.22</v>
      </c>
      <c r="DF6" s="21">
        <f t="shared" si="11"/>
        <v>83.94</v>
      </c>
      <c r="DG6" s="21">
        <f t="shared" si="11"/>
        <v>92.33</v>
      </c>
      <c r="DH6" s="20" t="str">
        <f>IF(DH7="","",IF(DH7="-","【-】","【"&amp;SUBSTITUTE(TEXT(DH7,"#,##0.00"),"-","△")&amp;"】"))</f>
        <v>【96.00】</v>
      </c>
      <c r="DI6" s="21">
        <f>IF(DI7="",NA(),DI7)</f>
        <v>3.51</v>
      </c>
      <c r="DJ6" s="21">
        <f t="shared" ref="DJ6:DR6" si="12">IF(DJ7="",NA(),DJ7)</f>
        <v>6.98</v>
      </c>
      <c r="DK6" s="21">
        <f t="shared" si="12"/>
        <v>8.94</v>
      </c>
      <c r="DL6" s="21">
        <f t="shared" si="12"/>
        <v>11.57</v>
      </c>
      <c r="DM6" s="21">
        <f t="shared" si="12"/>
        <v>14.17</v>
      </c>
      <c r="DN6" s="21">
        <f t="shared" si="12"/>
        <v>12.7</v>
      </c>
      <c r="DO6" s="21">
        <f t="shared" si="12"/>
        <v>14.65</v>
      </c>
      <c r="DP6" s="21">
        <f t="shared" si="12"/>
        <v>12.44</v>
      </c>
      <c r="DQ6" s="21">
        <f t="shared" si="12"/>
        <v>12.83</v>
      </c>
      <c r="DR6" s="21">
        <f t="shared" si="12"/>
        <v>25.69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0.28999999999999998</v>
      </c>
      <c r="EB6" s="21">
        <f t="shared" si="13"/>
        <v>0.15</v>
      </c>
      <c r="EC6" s="21">
        <f t="shared" si="13"/>
        <v>2.9</v>
      </c>
      <c r="ED6" s="20" t="str">
        <f>IF(ED7="","",IF(ED7="-","【-】","【"&amp;SUBSTITUTE(TEXT(ED7,"#,##0.00"),"-","△")&amp;"】"))</f>
        <v>【9.46】</v>
      </c>
      <c r="EE6" s="21">
        <f>IF(EE7="",NA(),EE7)</f>
        <v>1.84</v>
      </c>
      <c r="EF6" s="21">
        <f t="shared" ref="EF6:EN6" si="14">IF(EF7="",NA(),EF7)</f>
        <v>0.13</v>
      </c>
      <c r="EG6" s="21">
        <f t="shared" si="14"/>
        <v>0.06</v>
      </c>
      <c r="EH6" s="21">
        <f t="shared" si="14"/>
        <v>3.35</v>
      </c>
      <c r="EI6" s="21">
        <f t="shared" si="14"/>
        <v>1.24</v>
      </c>
      <c r="EJ6" s="21">
        <f t="shared" si="14"/>
        <v>1.65</v>
      </c>
      <c r="EK6" s="21">
        <f t="shared" si="14"/>
        <v>0.14000000000000001</v>
      </c>
      <c r="EL6" s="21">
        <f t="shared" si="14"/>
        <v>0.01</v>
      </c>
      <c r="EM6" s="21">
        <f t="shared" si="14"/>
        <v>0.33</v>
      </c>
      <c r="EN6" s="21">
        <f t="shared" si="14"/>
        <v>0.16</v>
      </c>
      <c r="EO6" s="20" t="str">
        <f>IF(EO7="","",IF(EO7="-","【-】","【"&amp;SUBSTITUTE(TEXT(EO7,"#,##0.00"),"-","△")&amp;"】"))</f>
        <v>【0.19】</v>
      </c>
    </row>
    <row r="7" spans="1:148" s="22" customFormat="1" x14ac:dyDescent="0.15">
      <c r="A7" s="14"/>
      <c r="B7" s="23">
        <v>2024</v>
      </c>
      <c r="C7" s="23">
        <v>434434</v>
      </c>
      <c r="D7" s="23">
        <v>46</v>
      </c>
      <c r="E7" s="23">
        <v>17</v>
      </c>
      <c r="F7" s="23">
        <v>1</v>
      </c>
      <c r="G7" s="23">
        <v>0</v>
      </c>
      <c r="H7" s="23" t="s">
        <v>95</v>
      </c>
      <c r="I7" s="23" t="s">
        <v>96</v>
      </c>
      <c r="J7" s="23" t="s">
        <v>97</v>
      </c>
      <c r="K7" s="23" t="s">
        <v>98</v>
      </c>
      <c r="L7" s="23" t="s">
        <v>99</v>
      </c>
      <c r="M7" s="23" t="s">
        <v>100</v>
      </c>
      <c r="N7" s="24" t="s">
        <v>101</v>
      </c>
      <c r="O7" s="24">
        <v>63.64</v>
      </c>
      <c r="P7" s="24">
        <v>78.92</v>
      </c>
      <c r="Q7" s="24">
        <v>81.99</v>
      </c>
      <c r="R7" s="24">
        <v>3284</v>
      </c>
      <c r="S7" s="24">
        <v>34107</v>
      </c>
      <c r="T7" s="24">
        <v>65.680000000000007</v>
      </c>
      <c r="U7" s="24">
        <v>519.29</v>
      </c>
      <c r="V7" s="24">
        <v>26972</v>
      </c>
      <c r="W7" s="24">
        <v>5.27</v>
      </c>
      <c r="X7" s="24">
        <v>5118.03</v>
      </c>
      <c r="Y7" s="24">
        <v>115.3</v>
      </c>
      <c r="Z7" s="24">
        <v>116.41</v>
      </c>
      <c r="AA7" s="24">
        <v>101.57</v>
      </c>
      <c r="AB7" s="24">
        <v>100.65</v>
      </c>
      <c r="AC7" s="24">
        <v>91.7</v>
      </c>
      <c r="AD7" s="24">
        <v>107.21</v>
      </c>
      <c r="AE7" s="24">
        <v>107.08</v>
      </c>
      <c r="AF7" s="24">
        <v>109.07</v>
      </c>
      <c r="AG7" s="24">
        <v>112.19</v>
      </c>
      <c r="AH7" s="24">
        <v>103.27</v>
      </c>
      <c r="AI7" s="24">
        <v>105.36</v>
      </c>
      <c r="AJ7" s="24">
        <v>0</v>
      </c>
      <c r="AK7" s="24">
        <v>0</v>
      </c>
      <c r="AL7" s="24">
        <v>0</v>
      </c>
      <c r="AM7" s="24">
        <v>1.46</v>
      </c>
      <c r="AN7" s="24">
        <v>28.72</v>
      </c>
      <c r="AO7" s="24">
        <v>43.71</v>
      </c>
      <c r="AP7" s="24">
        <v>45.94</v>
      </c>
      <c r="AQ7" s="24">
        <v>0</v>
      </c>
      <c r="AR7" s="24">
        <v>0.17</v>
      </c>
      <c r="AS7" s="24">
        <v>20.28</v>
      </c>
      <c r="AT7" s="24">
        <v>3.12</v>
      </c>
      <c r="AU7" s="24">
        <v>63.98</v>
      </c>
      <c r="AV7" s="24">
        <v>76.59</v>
      </c>
      <c r="AW7" s="24">
        <v>84.84</v>
      </c>
      <c r="AX7" s="24">
        <v>98.74</v>
      </c>
      <c r="AY7" s="24">
        <v>106.66</v>
      </c>
      <c r="AZ7" s="24">
        <v>40.67</v>
      </c>
      <c r="BA7" s="24">
        <v>47.7</v>
      </c>
      <c r="BB7" s="24">
        <v>62.92</v>
      </c>
      <c r="BC7" s="24">
        <v>66.260000000000005</v>
      </c>
      <c r="BD7" s="24">
        <v>74.84</v>
      </c>
      <c r="BE7" s="24">
        <v>82.75</v>
      </c>
      <c r="BF7" s="24">
        <v>568.72</v>
      </c>
      <c r="BG7" s="24">
        <v>587.92999999999995</v>
      </c>
      <c r="BH7" s="24">
        <v>623.12</v>
      </c>
      <c r="BI7" s="24">
        <v>533.17999999999995</v>
      </c>
      <c r="BJ7" s="24">
        <v>487.33</v>
      </c>
      <c r="BK7" s="24">
        <v>1050.51</v>
      </c>
      <c r="BL7" s="24">
        <v>1102.01</v>
      </c>
      <c r="BM7" s="24">
        <v>1122.71</v>
      </c>
      <c r="BN7" s="24">
        <v>1225.74</v>
      </c>
      <c r="BO7" s="24">
        <v>693.82</v>
      </c>
      <c r="BP7" s="24">
        <v>602.55999999999995</v>
      </c>
      <c r="BQ7" s="24">
        <v>54.89</v>
      </c>
      <c r="BR7" s="24">
        <v>42.62</v>
      </c>
      <c r="BS7" s="24">
        <v>100.08</v>
      </c>
      <c r="BT7" s="24">
        <v>102.44</v>
      </c>
      <c r="BU7" s="24">
        <v>93.71</v>
      </c>
      <c r="BV7" s="24">
        <v>82.65</v>
      </c>
      <c r="BW7" s="24">
        <v>82.55</v>
      </c>
      <c r="BX7" s="24">
        <v>76.87</v>
      </c>
      <c r="BY7" s="24">
        <v>77.03</v>
      </c>
      <c r="BZ7" s="24">
        <v>85.44</v>
      </c>
      <c r="CA7" s="24">
        <v>97.94</v>
      </c>
      <c r="CB7" s="24">
        <v>281.70999999999998</v>
      </c>
      <c r="CC7" s="24">
        <v>362.85</v>
      </c>
      <c r="CD7" s="24">
        <v>154.66</v>
      </c>
      <c r="CE7" s="24">
        <v>133.51</v>
      </c>
      <c r="CF7" s="24">
        <v>165.15</v>
      </c>
      <c r="CG7" s="24">
        <v>186.3</v>
      </c>
      <c r="CH7" s="24">
        <v>188.38</v>
      </c>
      <c r="CI7" s="24">
        <v>161.19999999999999</v>
      </c>
      <c r="CJ7" s="24">
        <v>157.56</v>
      </c>
      <c r="CK7" s="24">
        <v>151.87</v>
      </c>
      <c r="CL7" s="24">
        <v>140.97999999999999</v>
      </c>
      <c r="CM7" s="24">
        <v>70.930000000000007</v>
      </c>
      <c r="CN7" s="24">
        <v>71.239999999999995</v>
      </c>
      <c r="CO7" s="24">
        <v>67.61</v>
      </c>
      <c r="CP7" s="24">
        <v>68.959999999999994</v>
      </c>
      <c r="CQ7" s="24">
        <v>70.92</v>
      </c>
      <c r="CR7" s="24">
        <v>50.53</v>
      </c>
      <c r="CS7" s="24">
        <v>51.42</v>
      </c>
      <c r="CT7" s="24">
        <v>54.22</v>
      </c>
      <c r="CU7" s="24">
        <v>54.1</v>
      </c>
      <c r="CV7" s="24">
        <v>60.92</v>
      </c>
      <c r="CW7" s="24">
        <v>60.13</v>
      </c>
      <c r="CX7" s="24">
        <v>98.51</v>
      </c>
      <c r="CY7" s="24">
        <v>98.48</v>
      </c>
      <c r="CZ7" s="24">
        <v>98.42</v>
      </c>
      <c r="DA7" s="24">
        <v>98.79</v>
      </c>
      <c r="DB7" s="24">
        <v>98.86</v>
      </c>
      <c r="DC7" s="24">
        <v>82.08</v>
      </c>
      <c r="DD7" s="24">
        <v>81.34</v>
      </c>
      <c r="DE7" s="24">
        <v>85.22</v>
      </c>
      <c r="DF7" s="24">
        <v>83.94</v>
      </c>
      <c r="DG7" s="24">
        <v>92.33</v>
      </c>
      <c r="DH7" s="24">
        <v>96</v>
      </c>
      <c r="DI7" s="24">
        <v>3.51</v>
      </c>
      <c r="DJ7" s="24">
        <v>6.98</v>
      </c>
      <c r="DK7" s="24">
        <v>8.94</v>
      </c>
      <c r="DL7" s="24">
        <v>11.57</v>
      </c>
      <c r="DM7" s="24">
        <v>14.17</v>
      </c>
      <c r="DN7" s="24">
        <v>12.7</v>
      </c>
      <c r="DO7" s="24">
        <v>14.65</v>
      </c>
      <c r="DP7" s="24">
        <v>12.44</v>
      </c>
      <c r="DQ7" s="24">
        <v>12.83</v>
      </c>
      <c r="DR7" s="24">
        <v>25.69</v>
      </c>
      <c r="DS7" s="24">
        <v>42.2</v>
      </c>
      <c r="DT7" s="24">
        <v>0</v>
      </c>
      <c r="DU7" s="24">
        <v>0</v>
      </c>
      <c r="DV7" s="24">
        <v>0</v>
      </c>
      <c r="DW7" s="24">
        <v>0</v>
      </c>
      <c r="DX7" s="24">
        <v>0</v>
      </c>
      <c r="DY7" s="24">
        <v>0</v>
      </c>
      <c r="DZ7" s="24">
        <v>0.1</v>
      </c>
      <c r="EA7" s="24">
        <v>0.28999999999999998</v>
      </c>
      <c r="EB7" s="24">
        <v>0.15</v>
      </c>
      <c r="EC7" s="24">
        <v>2.9</v>
      </c>
      <c r="ED7" s="24">
        <v>9.4600000000000009</v>
      </c>
      <c r="EE7" s="24">
        <v>1.84</v>
      </c>
      <c r="EF7" s="24">
        <v>0.13</v>
      </c>
      <c r="EG7" s="24">
        <v>0.06</v>
      </c>
      <c r="EH7" s="24">
        <v>3.35</v>
      </c>
      <c r="EI7" s="24">
        <v>1.24</v>
      </c>
      <c r="EJ7" s="24">
        <v>1.65</v>
      </c>
      <c r="EK7" s="24">
        <v>0.14000000000000001</v>
      </c>
      <c r="EL7" s="24">
        <v>0.01</v>
      </c>
      <c r="EM7" s="24">
        <v>0.33</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2025-12-23T06:06:17Z</dcterms:created>
  <dcterms:modified xsi:type="dcterms:W3CDTF">2026-02-05T08:24:46Z</dcterms:modified>
  <cp:category/>
</cp:coreProperties>
</file>