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28 御船町\"/>
    </mc:Choice>
  </mc:AlternateContent>
  <xr:revisionPtr revIDLastSave="0" documentId="13_ncr:1_{7770264D-3A60-41F0-A355-48D944BA7731}" xr6:coauthVersionLast="47" xr6:coauthVersionMax="47" xr10:uidLastSave="{00000000-0000-0000-0000-000000000000}"/>
  <workbookProtection workbookAlgorithmName="SHA-512" workbookHashValue="GzTYHN+GLG8HHmC6ySvosXBraamXF7Ub4L2vgsD9S4hGNqQtNmIOK+T/5rsDw8NSlMCRa8H+1MmGfvgfpr+xeQ==" workbookSaltValue="0PghC2k5FaZ1qw2nauFIA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I85" i="4"/>
  <c r="F85" i="4"/>
  <c r="E85" i="4"/>
  <c r="AT10" i="4"/>
  <c r="AL10" i="4"/>
  <c r="I10" i="4"/>
  <c r="AL8" i="4"/>
  <c r="P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<sst xmlns="http://schemas.openxmlformats.org/spreadsheetml/2006/main" count="319" uniqueCount="115">
  <si>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</si>
  <si>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</si>
  <si>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</si>
  <si>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</si>
  <si>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</si>
  <si>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</si>
  <si>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</si>
  <si>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</si>
  <si>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</si>
  <si>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</si>
  <si>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</si>
  <si>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</si>
  <si>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</si>
  <si>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</si>
  <si>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</si>
  <si>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</si>
  <si>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</si>
  <si>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</si>
  <si>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</si>
  <si>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</si>
  <si>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</si>
  <si>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</si>
  <si>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</si>
  <si>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</si>
  <si>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</si>
  <si>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</si>
  <si>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</si>
  <si>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</si>
  <si>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</si>
  <si>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</si>
  <si>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</si>
  <si>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</si>
  <si>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</si>
  <si>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</si>
  <si>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</si>
  <si>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</si>
  <si>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</si>
  <si>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</si>
  <si>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</si>
  <si>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</si>
  <si>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</si>
  <si>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</si>
  <si>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</si>
  <si>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</si>
  <si>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</si>
  <si>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</si>
  <si>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</si>
  <si>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</si>
  <si>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</si>
  <si>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</si>
  <si>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</si>
  <si>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</si>
  <si>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</si>
  <si>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</si>
  <si>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</si>
  <si>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</si>
  <si>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</si>
  <si>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</si>
  <si>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</si>
  <si>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</si>
  <si>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</si>
  <si>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</si>
  <si>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</si>
  <si>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</si>
  <si>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</si>
  <si>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</si>
  <si>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</si>
  <si>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</si>
  <si>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</si>
  <si>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</si>
  <si>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</si>
  <si>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</si>
  <si>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</si>
  <si>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</si>
  <si>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</si>
  <si>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</si>
  <si>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</si>
  <si>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</si>
  <si>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</si>
  <si>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</si>
  <si>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</si>
  <si>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</si>
  <si>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</si>
  <si>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</si>
  <si>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</si>
  <si>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</si>
  <si>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</si>
  <si>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</si>
  <si>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</si>
  <si>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</si>
  <si>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</si>
  <si>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</si>
  <si>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</si>
  <si>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</si>
  <si>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</si>
  <si>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</si>
  <si>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御船町</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</si>
  <si>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</si>
  <si>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</si>
  <si>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</si>
  <si>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</si>
  <si>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</si>
  <si>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</si>
  <si>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</si>
  <si>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</si>
  <si>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</si>
  <si>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</si>
  <si>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</si>
  <si>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</si>
  <si>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</si>
  <si>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</si>
  <si>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</si>
  <si>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全国・類似団体平均値を下回っていますが、浄水センター及び滝川中継ポンプ場等の施設をはじめとした汚水処理施設は、平成6年3月の供用開始から29年を経過し、施設や設備の老朽化が懸念されるところである。
　この状況を受け、本町では、下水道施設全体の中長期的な施設状態を予測しながら維持管理、改築を一体的に捉えて計画的・効率的に管理するための計画として「ストックマネジメント計画」を令和元年度に策定し、当計画に基づく点検・調査による状況の把握とあわせた予防保全型管理をはじめ、施設や設備の改築更新を計画的に行っている。
</t>
    <phoneticPr fontId="4"/>
  </si>
  <si>
    <t>　施設の更新費用や修繕費用の増加に加え、物価上昇による維持管理費用の増加による費用増があるものの、本町では企業誘致や、宅地造成や集合住宅の増等により下水道の使用量（有収水量)も増加しています。しかし、本町においても将来的には人口減による使用量の減少が懸念される。
　そのため、下水道使用量の確保と維持管理費の節減を継続的に行うことは当然のこと、それでも対応が困難な場合は、使用料の見直しを行う必要も考えられるところである。
　また本町下水道事業は地方公営企業法を令和6年度から適用し、下水道に係る資産状況と、企業会計方式により収支の状況を明らかにしたうえで（いわゆる「経営の見える化」）、現行の「御船町公共下水道経営戦略」を見直し、下水道の使用者に対して継続的・安定的な下水道サービスを提供できるよう努めていく。</t>
    <phoneticPr fontId="4"/>
  </si>
  <si>
    <t>本町は昭和54年に特定環境保全公共下水道事業として雨水排水整備に着手し、平成6年3月に汚水処理を開始、都市計画区域指定に伴い平成8年度から公共下水道事業として今日に至っている。また、令和６年度から公営企業会計を適用している。
①経常収支比率：黒字ではあるものの一般会計からの繰入金に依存しており、経営改善が必要である。
②累積欠損金比率：当該値は0％であるが、一般会計からの繰入金に依存しており、経営改善が必要である。
③流動比率：全国・類似団体平均値と比較して低い水準である。流動負債には建設改良費等に充てられた企業債が大半を占めている。
④企業債残高対事業規模比率：経年比較では減少傾向であったが、一般会計負担額の減少の影響により比率は増加に転じている。
⑤経費回収率：全国・類似団体平均値を下回っており、使用料の見直しを検討していく必要がある。
⑥汚水処理原価：有収水量の増加を上回る汚水処理費用の増加により原価は増加した。
⑦施設利用率：類似団体平均値とほぼ同じ傾向で推移しています。今後下水道接続の向上による利用率向上に努める。
⑧水洗化率：今後も下水道の接続推進を図る。</t>
    <rPh sb="91" eb="93">
      <t>レイワ</t>
    </rPh>
    <rPh sb="94" eb="96">
      <t>ネンド</t>
    </rPh>
    <rPh sb="115" eb="117">
      <t>ケイジョウ</t>
    </rPh>
    <rPh sb="162" eb="167">
      <t>ルイセキケッソンキン</t>
    </rPh>
    <rPh sb="167" eb="169">
      <t>ヒリツ</t>
    </rPh>
    <rPh sb="170" eb="173">
      <t>トウガイチ</t>
    </rPh>
    <rPh sb="181" eb="183">
      <t>イッパン</t>
    </rPh>
    <rPh sb="183" eb="185">
      <t>カイケイ</t>
    </rPh>
    <rPh sb="188" eb="191">
      <t>クリイレキン</t>
    </rPh>
    <rPh sb="192" eb="194">
      <t>イゾン</t>
    </rPh>
    <rPh sb="199" eb="203">
      <t>ケイエイカイゼン</t>
    </rPh>
    <rPh sb="204" eb="206">
      <t>ヒツヨウ</t>
    </rPh>
    <rPh sb="212" eb="216">
      <t>リュウドウヒリツ</t>
    </rPh>
    <rPh sb="217" eb="219">
      <t>ゼンコク</t>
    </rPh>
    <rPh sb="220" eb="226">
      <t>ルイジダンタイヘイキン</t>
    </rPh>
    <rPh sb="226" eb="227">
      <t>チ</t>
    </rPh>
    <rPh sb="228" eb="230">
      <t>ヒカク</t>
    </rPh>
    <rPh sb="232" eb="233">
      <t>ヒク</t>
    </rPh>
    <rPh sb="234" eb="236">
      <t>スイジュン</t>
    </rPh>
    <rPh sb="240" eb="244">
      <t>リュウドウフサイ</t>
    </rPh>
    <rPh sb="246" eb="252">
      <t>ケンセツカイリョウヒトウ</t>
    </rPh>
    <rPh sb="253" eb="254">
      <t>ア</t>
    </rPh>
    <rPh sb="258" eb="261">
      <t>キギョウサイ</t>
    </rPh>
    <rPh sb="262" eb="264">
      <t>タイハン</t>
    </rPh>
    <rPh sb="265" eb="266">
      <t>シ</t>
    </rPh>
    <rPh sb="286" eb="290">
      <t>ケイネンヒカク</t>
    </rPh>
    <rPh sb="292" eb="296">
      <t>ゲンショウケイコウ</t>
    </rPh>
    <rPh sb="304" eb="309">
      <t>カイケイフタンガク</t>
    </rPh>
    <rPh sb="310" eb="312">
      <t>ゲンショウ</t>
    </rPh>
    <rPh sb="313" eb="315">
      <t>エイキョウ</t>
    </rPh>
    <rPh sb="318" eb="320">
      <t>ヒリツ</t>
    </rPh>
    <rPh sb="321" eb="323">
      <t>ゾウカ</t>
    </rPh>
    <rPh sb="324" eb="325">
      <t>テン</t>
    </rPh>
    <rPh sb="356" eb="359">
      <t>シヨウリョウ</t>
    </rPh>
    <rPh sb="360" eb="362">
      <t>ミナオ</t>
    </rPh>
    <rPh sb="364" eb="366">
      <t>ケントウ</t>
    </rPh>
    <rPh sb="370" eb="372">
      <t>ヒツヨウ</t>
    </rPh>
    <rPh sb="403" eb="405">
      <t>ゾウカ</t>
    </rPh>
    <rPh sb="411" eb="413">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</si>
</sst>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0.03</c:v>
                </c:pt>
              </c:numCache>
            </c:numRef>
          </c:val>
          <c:extLst>
            <c:ext xmlns:c16="http://schemas.microsoft.com/office/drawing/2014/chart" uri="{C3380CC4-5D6E-409C-BE32-E72D297353CC}">
              <c16:uniqueId val="{00000000-EC38-48D2-90F7-3405F778888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0.15</c:v>
                </c:pt>
              </c:numCache>
            </c:numRef>
          </c:val>
          <c:smooth val="0"/>
          <c:extLst>
            <c:ext xmlns:c16="http://schemas.microsoft.com/office/drawing/2014/chart" uri="{C3380CC4-5D6E-409C-BE32-E72D297353CC}">
              <c16:uniqueId val="{00000001-EC38-48D2-90F7-3405F778888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56.04</c:v>
                </c:pt>
              </c:numCache>
            </c:numRef>
          </c:val>
          <c:extLst>
            <c:ext xmlns:c16="http://schemas.microsoft.com/office/drawing/2014/chart" uri="{C3380CC4-5D6E-409C-BE32-E72D297353CC}">
              <c16:uniqueId val="{00000000-EB89-4731-83BB-5DD25690962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56.85</c:v>
                </c:pt>
              </c:numCache>
            </c:numRef>
          </c:val>
          <c:smooth val="0"/>
          <c:extLst>
            <c:ext xmlns:c16="http://schemas.microsoft.com/office/drawing/2014/chart" uri="{C3380CC4-5D6E-409C-BE32-E72D297353CC}">
              <c16:uniqueId val="{00000001-EB89-4731-83BB-5DD25690962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88.83</c:v>
                </c:pt>
              </c:numCache>
            </c:numRef>
          </c:val>
          <c:extLst>
            <c:ext xmlns:c16="http://schemas.microsoft.com/office/drawing/2014/chart" uri="{C3380CC4-5D6E-409C-BE32-E72D297353CC}">
              <c16:uniqueId val="{00000000-3252-45B9-90DA-1E8436C450E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90.79</c:v>
                </c:pt>
              </c:numCache>
            </c:numRef>
          </c:val>
          <c:smooth val="0"/>
          <c:extLst>
            <c:ext xmlns:c16="http://schemas.microsoft.com/office/drawing/2014/chart" uri="{C3380CC4-5D6E-409C-BE32-E72D297353CC}">
              <c16:uniqueId val="{00000001-3252-45B9-90DA-1E8436C450E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104.51</c:v>
                </c:pt>
              </c:numCache>
            </c:numRef>
          </c:val>
          <c:extLst>
            <c:ext xmlns:c16="http://schemas.microsoft.com/office/drawing/2014/chart" uri="{C3380CC4-5D6E-409C-BE32-E72D297353CC}">
              <c16:uniqueId val="{00000000-4239-4C3A-8BC6-9C01A441967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105.5</c:v>
                </c:pt>
              </c:numCache>
            </c:numRef>
          </c:val>
          <c:smooth val="0"/>
          <c:extLst>
            <c:ext xmlns:c16="http://schemas.microsoft.com/office/drawing/2014/chart" uri="{C3380CC4-5D6E-409C-BE32-E72D297353CC}">
              <c16:uniqueId val="{00000001-4239-4C3A-8BC6-9C01A441967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4.6399999999999997</c:v>
                </c:pt>
              </c:numCache>
            </c:numRef>
          </c:val>
          <c:extLst>
            <c:ext xmlns:c16="http://schemas.microsoft.com/office/drawing/2014/chart" uri="{C3380CC4-5D6E-409C-BE32-E72D297353CC}">
              <c16:uniqueId val="{00000000-D444-438B-A058-D0705FEE1ED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28.47</c:v>
                </c:pt>
              </c:numCache>
            </c:numRef>
          </c:val>
          <c:smooth val="0"/>
          <c:extLst>
            <c:ext xmlns:c16="http://schemas.microsoft.com/office/drawing/2014/chart" uri="{C3380CC4-5D6E-409C-BE32-E72D297353CC}">
              <c16:uniqueId val="{00000001-D444-438B-A058-D0705FEE1ED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CAF-43C3-AEE6-091A5236498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1.87</c:v>
                </c:pt>
              </c:numCache>
            </c:numRef>
          </c:val>
          <c:smooth val="0"/>
          <c:extLst>
            <c:ext xmlns:c16="http://schemas.microsoft.com/office/drawing/2014/chart" uri="{C3380CC4-5D6E-409C-BE32-E72D297353CC}">
              <c16:uniqueId val="{00000001-FCAF-43C3-AEE6-091A5236498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1E6-4D5F-AA8B-185358B5F98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16.91</c:v>
                </c:pt>
              </c:numCache>
            </c:numRef>
          </c:val>
          <c:smooth val="0"/>
          <c:extLst>
            <c:ext xmlns:c16="http://schemas.microsoft.com/office/drawing/2014/chart" uri="{C3380CC4-5D6E-409C-BE32-E72D297353CC}">
              <c16:uniqueId val="{00000001-21E6-4D5F-AA8B-185358B5F98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44.82</c:v>
                </c:pt>
              </c:numCache>
            </c:numRef>
          </c:val>
          <c:extLst>
            <c:ext xmlns:c16="http://schemas.microsoft.com/office/drawing/2014/chart" uri="{C3380CC4-5D6E-409C-BE32-E72D297353CC}">
              <c16:uniqueId val="{00000000-F902-456B-9542-4CE66441853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73.930000000000007</c:v>
                </c:pt>
              </c:numCache>
            </c:numRef>
          </c:val>
          <c:smooth val="0"/>
          <c:extLst>
            <c:ext xmlns:c16="http://schemas.microsoft.com/office/drawing/2014/chart" uri="{C3380CC4-5D6E-409C-BE32-E72D297353CC}">
              <c16:uniqueId val="{00000001-F902-456B-9542-4CE66441853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1494.32</c:v>
                </c:pt>
              </c:numCache>
            </c:numRef>
          </c:val>
          <c:extLst>
            <c:ext xmlns:c16="http://schemas.microsoft.com/office/drawing/2014/chart" uri="{C3380CC4-5D6E-409C-BE32-E72D297353CC}">
              <c16:uniqueId val="{00000000-8E9E-46FC-B88D-EAFF7D074A5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795.22</c:v>
                </c:pt>
              </c:numCache>
            </c:numRef>
          </c:val>
          <c:smooth val="0"/>
          <c:extLst>
            <c:ext xmlns:c16="http://schemas.microsoft.com/office/drawing/2014/chart" uri="{C3380CC4-5D6E-409C-BE32-E72D297353CC}">
              <c16:uniqueId val="{00000001-8E9E-46FC-B88D-EAFF7D074A5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75.86</c:v>
                </c:pt>
              </c:numCache>
            </c:numRef>
          </c:val>
          <c:extLst>
            <c:ext xmlns:c16="http://schemas.microsoft.com/office/drawing/2014/chart" uri="{C3380CC4-5D6E-409C-BE32-E72D297353CC}">
              <c16:uniqueId val="{00000000-5082-4A56-95F0-533B2639386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90.78</c:v>
                </c:pt>
              </c:numCache>
            </c:numRef>
          </c:val>
          <c:smooth val="0"/>
          <c:extLst>
            <c:ext xmlns:c16="http://schemas.microsoft.com/office/drawing/2014/chart" uri="{C3380CC4-5D6E-409C-BE32-E72D297353CC}">
              <c16:uniqueId val="{00000001-5082-4A56-95F0-533B2639386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205.95</c:v>
                </c:pt>
              </c:numCache>
            </c:numRef>
          </c:val>
          <c:extLst>
            <c:ext xmlns:c16="http://schemas.microsoft.com/office/drawing/2014/chart" uri="{C3380CC4-5D6E-409C-BE32-E72D297353CC}">
              <c16:uniqueId val="{00000000-D566-4A9D-9F0F-A15B417AFC7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170.83</c:v>
                </c:pt>
              </c:numCache>
            </c:numRef>
          </c:val>
          <c:smooth val="0"/>
          <c:extLst>
            <c:ext xmlns:c16="http://schemas.microsoft.com/office/drawing/2014/chart" uri="{C3380CC4-5D6E-409C-BE32-E72D297353CC}">
              <c16:uniqueId val="{00000001-D566-4A9D-9F0F-A15B417AFC7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熊本県　御船町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17270</v>
      </c>
      <c r="AM8" s="41"/>
      <c r="AN8" s="41"/>
      <c r="AO8" s="41"/>
      <c r="AP8" s="41"/>
      <c r="AQ8" s="41"/>
      <c r="AR8" s="41"/>
      <c r="AS8" s="41"/>
      <c r="AT8" s="34">
        <f>データ!T6</f>
        <v>99.03</v>
      </c>
      <c r="AU8" s="34"/>
      <c r="AV8" s="34"/>
      <c r="AW8" s="34"/>
      <c r="AX8" s="34"/>
      <c r="AY8" s="34"/>
      <c r="AZ8" s="34"/>
      <c r="BA8" s="34"/>
      <c r="BB8" s="34">
        <f>データ!U6</f>
        <v>174.39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63.69</v>
      </c>
      <c r="J10" s="34"/>
      <c r="K10" s="34"/>
      <c r="L10" s="34"/>
      <c r="M10" s="34"/>
      <c r="N10" s="34"/>
      <c r="O10" s="34"/>
      <c r="P10" s="34">
        <f>データ!P6</f>
        <v>53.97</v>
      </c>
      <c r="Q10" s="34"/>
      <c r="R10" s="34"/>
      <c r="S10" s="34"/>
      <c r="T10" s="34"/>
      <c r="U10" s="34"/>
      <c r="V10" s="34"/>
      <c r="W10" s="34">
        <f>データ!Q6</f>
        <v>83.76</v>
      </c>
      <c r="X10" s="34"/>
      <c r="Y10" s="34"/>
      <c r="Z10" s="34"/>
      <c r="AA10" s="34"/>
      <c r="AB10" s="34"/>
      <c r="AC10" s="34"/>
      <c r="AD10" s="41">
        <f>データ!R6</f>
        <v>3260</v>
      </c>
      <c r="AE10" s="41"/>
      <c r="AF10" s="41"/>
      <c r="AG10" s="41"/>
      <c r="AH10" s="41"/>
      <c r="AI10" s="41"/>
      <c r="AJ10" s="41"/>
      <c r="AK10" s="2"/>
      <c r="AL10" s="41">
        <f>データ!V6</f>
        <v>9331</v>
      </c>
      <c r="AM10" s="41"/>
      <c r="AN10" s="41"/>
      <c r="AO10" s="41"/>
      <c r="AP10" s="41"/>
      <c r="AQ10" s="41"/>
      <c r="AR10" s="41"/>
      <c r="AS10" s="41"/>
      <c r="AT10" s="34">
        <f>データ!W6</f>
        <v>2.91</v>
      </c>
      <c r="AU10" s="34"/>
      <c r="AV10" s="34"/>
      <c r="AW10" s="34"/>
      <c r="AX10" s="34"/>
      <c r="AY10" s="34"/>
      <c r="AZ10" s="34"/>
      <c r="BA10" s="34"/>
      <c r="BB10" s="34">
        <f>データ!X6</f>
        <v>3206.53</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112</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NfdXQ4+6gNTt6f7L+N9U/+LItcHa6iJH24rwhkKChH3tMSSxMSO31XQAE/GwBrM333aalD2edIJQCoJTfR/ABA==" saltValue="LodjkLREwgTAPLhCr7xKP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434418</v>
      </c>
      <c r="D6" s="19">
        <f t="shared" si="3"/>
        <v>46</v>
      </c>
      <c r="E6" s="19">
        <f t="shared" si="3"/>
        <v>17</v>
      </c>
      <c r="F6" s="19">
        <f t="shared" si="3"/>
        <v>1</v>
      </c>
      <c r="G6" s="19">
        <f t="shared" si="3"/>
        <v>0</v>
      </c>
      <c r="H6" s="19" t="str">
        <f t="shared" si="3"/>
        <v>熊本県　御船町</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63.69</v>
      </c>
      <c r="P6" s="20">
        <f t="shared" si="3"/>
        <v>53.97</v>
      </c>
      <c r="Q6" s="20">
        <f t="shared" si="3"/>
        <v>83.76</v>
      </c>
      <c r="R6" s="20">
        <f t="shared" si="3"/>
        <v>3260</v>
      </c>
      <c r="S6" s="20">
        <f t="shared" si="3"/>
        <v>17270</v>
      </c>
      <c r="T6" s="20">
        <f t="shared" si="3"/>
        <v>99.03</v>
      </c>
      <c r="U6" s="20">
        <f t="shared" si="3"/>
        <v>174.39</v>
      </c>
      <c r="V6" s="20">
        <f t="shared" si="3"/>
        <v>9331</v>
      </c>
      <c r="W6" s="20">
        <f t="shared" si="3"/>
        <v>2.91</v>
      </c>
      <c r="X6" s="20">
        <f t="shared" si="3"/>
        <v>3206.53</v>
      </c>
      <c r="Y6" s="21" t="str">
        <f>IF(Y7="",NA(),Y7)</f>
        <v>-</v>
      </c>
      <c r="Z6" s="21" t="str">
        <f t="shared" ref="Z6:AH6" si="4">IF(Z7="",NA(),Z7)</f>
        <v>-</v>
      </c>
      <c r="AA6" s="21" t="str">
        <f t="shared" si="4"/>
        <v>-</v>
      </c>
      <c r="AB6" s="21" t="str">
        <f t="shared" si="4"/>
        <v>-</v>
      </c>
      <c r="AC6" s="21">
        <f t="shared" si="4"/>
        <v>104.51</v>
      </c>
      <c r="AD6" s="21" t="str">
        <f t="shared" si="4"/>
        <v>-</v>
      </c>
      <c r="AE6" s="21" t="str">
        <f t="shared" si="4"/>
        <v>-</v>
      </c>
      <c r="AF6" s="21" t="str">
        <f t="shared" si="4"/>
        <v>-</v>
      </c>
      <c r="AG6" s="21" t="str">
        <f t="shared" si="4"/>
        <v>-</v>
      </c>
      <c r="AH6" s="21">
        <f t="shared" si="4"/>
        <v>105.5</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16.91</v>
      </c>
      <c r="AT6" s="20" t="str">
        <f>IF(AT7="","",IF(AT7="-","【-】","【"&amp;SUBSTITUTE(TEXT(AT7,"#,##0.00"),"-","△")&amp;"】"))</f>
        <v>【3.12】</v>
      </c>
      <c r="AU6" s="21" t="str">
        <f>IF(AU7="",NA(),AU7)</f>
        <v>-</v>
      </c>
      <c r="AV6" s="21" t="str">
        <f t="shared" ref="AV6:BD6" si="6">IF(AV7="",NA(),AV7)</f>
        <v>-</v>
      </c>
      <c r="AW6" s="21" t="str">
        <f t="shared" si="6"/>
        <v>-</v>
      </c>
      <c r="AX6" s="21" t="str">
        <f t="shared" si="6"/>
        <v>-</v>
      </c>
      <c r="AY6" s="21">
        <f t="shared" si="6"/>
        <v>44.82</v>
      </c>
      <c r="AZ6" s="21" t="str">
        <f t="shared" si="6"/>
        <v>-</v>
      </c>
      <c r="BA6" s="21" t="str">
        <f t="shared" si="6"/>
        <v>-</v>
      </c>
      <c r="BB6" s="21" t="str">
        <f t="shared" si="6"/>
        <v>-</v>
      </c>
      <c r="BC6" s="21" t="str">
        <f t="shared" si="6"/>
        <v>-</v>
      </c>
      <c r="BD6" s="21">
        <f t="shared" si="6"/>
        <v>73.930000000000007</v>
      </c>
      <c r="BE6" s="20" t="str">
        <f>IF(BE7="","",IF(BE7="-","【-】","【"&amp;SUBSTITUTE(TEXT(BE7,"#,##0.00"),"-","△")&amp;"】"))</f>
        <v>【82.75】</v>
      </c>
      <c r="BF6" s="21" t="str">
        <f>IF(BF7="",NA(),BF7)</f>
        <v>-</v>
      </c>
      <c r="BG6" s="21" t="str">
        <f t="shared" ref="BG6:BO6" si="7">IF(BG7="",NA(),BG7)</f>
        <v>-</v>
      </c>
      <c r="BH6" s="21" t="str">
        <f t="shared" si="7"/>
        <v>-</v>
      </c>
      <c r="BI6" s="21" t="str">
        <f t="shared" si="7"/>
        <v>-</v>
      </c>
      <c r="BJ6" s="21">
        <f t="shared" si="7"/>
        <v>1494.32</v>
      </c>
      <c r="BK6" s="21" t="str">
        <f t="shared" si="7"/>
        <v>-</v>
      </c>
      <c r="BL6" s="21" t="str">
        <f t="shared" si="7"/>
        <v>-</v>
      </c>
      <c r="BM6" s="21" t="str">
        <f t="shared" si="7"/>
        <v>-</v>
      </c>
      <c r="BN6" s="21" t="str">
        <f t="shared" si="7"/>
        <v>-</v>
      </c>
      <c r="BO6" s="21">
        <f t="shared" si="7"/>
        <v>795.22</v>
      </c>
      <c r="BP6" s="20" t="str">
        <f>IF(BP7="","",IF(BP7="-","【-】","【"&amp;SUBSTITUTE(TEXT(BP7,"#,##0.00"),"-","△")&amp;"】"))</f>
        <v>【602.56】</v>
      </c>
      <c r="BQ6" s="21" t="str">
        <f>IF(BQ7="",NA(),BQ7)</f>
        <v>-</v>
      </c>
      <c r="BR6" s="21" t="str">
        <f t="shared" ref="BR6:BZ6" si="8">IF(BR7="",NA(),BR7)</f>
        <v>-</v>
      </c>
      <c r="BS6" s="21" t="str">
        <f t="shared" si="8"/>
        <v>-</v>
      </c>
      <c r="BT6" s="21" t="str">
        <f t="shared" si="8"/>
        <v>-</v>
      </c>
      <c r="BU6" s="21">
        <f t="shared" si="8"/>
        <v>75.86</v>
      </c>
      <c r="BV6" s="21" t="str">
        <f t="shared" si="8"/>
        <v>-</v>
      </c>
      <c r="BW6" s="21" t="str">
        <f t="shared" si="8"/>
        <v>-</v>
      </c>
      <c r="BX6" s="21" t="str">
        <f t="shared" si="8"/>
        <v>-</v>
      </c>
      <c r="BY6" s="21" t="str">
        <f t="shared" si="8"/>
        <v>-</v>
      </c>
      <c r="BZ6" s="21">
        <f t="shared" si="8"/>
        <v>90.78</v>
      </c>
      <c r="CA6" s="20" t="str">
        <f>IF(CA7="","",IF(CA7="-","【-】","【"&amp;SUBSTITUTE(TEXT(CA7,"#,##0.00"),"-","△")&amp;"】"))</f>
        <v>【97.94】</v>
      </c>
      <c r="CB6" s="21" t="str">
        <f>IF(CB7="",NA(),CB7)</f>
        <v>-</v>
      </c>
      <c r="CC6" s="21" t="str">
        <f t="shared" ref="CC6:CK6" si="9">IF(CC7="",NA(),CC7)</f>
        <v>-</v>
      </c>
      <c r="CD6" s="21" t="str">
        <f t="shared" si="9"/>
        <v>-</v>
      </c>
      <c r="CE6" s="21" t="str">
        <f t="shared" si="9"/>
        <v>-</v>
      </c>
      <c r="CF6" s="21">
        <f t="shared" si="9"/>
        <v>205.95</v>
      </c>
      <c r="CG6" s="21" t="str">
        <f t="shared" si="9"/>
        <v>-</v>
      </c>
      <c r="CH6" s="21" t="str">
        <f t="shared" si="9"/>
        <v>-</v>
      </c>
      <c r="CI6" s="21" t="str">
        <f t="shared" si="9"/>
        <v>-</v>
      </c>
      <c r="CJ6" s="21" t="str">
        <f t="shared" si="9"/>
        <v>-</v>
      </c>
      <c r="CK6" s="21">
        <f t="shared" si="9"/>
        <v>170.83</v>
      </c>
      <c r="CL6" s="20" t="str">
        <f>IF(CL7="","",IF(CL7="-","【-】","【"&amp;SUBSTITUTE(TEXT(CL7,"#,##0.00"),"-","△")&amp;"】"))</f>
        <v>【140.98】</v>
      </c>
      <c r="CM6" s="21" t="str">
        <f>IF(CM7="",NA(),CM7)</f>
        <v>-</v>
      </c>
      <c r="CN6" s="21" t="str">
        <f t="shared" ref="CN6:CV6" si="10">IF(CN7="",NA(),CN7)</f>
        <v>-</v>
      </c>
      <c r="CO6" s="21" t="str">
        <f t="shared" si="10"/>
        <v>-</v>
      </c>
      <c r="CP6" s="21" t="str">
        <f t="shared" si="10"/>
        <v>-</v>
      </c>
      <c r="CQ6" s="21">
        <f t="shared" si="10"/>
        <v>56.04</v>
      </c>
      <c r="CR6" s="21" t="str">
        <f t="shared" si="10"/>
        <v>-</v>
      </c>
      <c r="CS6" s="21" t="str">
        <f t="shared" si="10"/>
        <v>-</v>
      </c>
      <c r="CT6" s="21" t="str">
        <f t="shared" si="10"/>
        <v>-</v>
      </c>
      <c r="CU6" s="21" t="str">
        <f t="shared" si="10"/>
        <v>-</v>
      </c>
      <c r="CV6" s="21">
        <f t="shared" si="10"/>
        <v>56.85</v>
      </c>
      <c r="CW6" s="20" t="str">
        <f>IF(CW7="","",IF(CW7="-","【-】","【"&amp;SUBSTITUTE(TEXT(CW7,"#,##0.00"),"-","△")&amp;"】"))</f>
        <v>【60.13】</v>
      </c>
      <c r="CX6" s="21" t="str">
        <f>IF(CX7="",NA(),CX7)</f>
        <v>-</v>
      </c>
      <c r="CY6" s="21" t="str">
        <f t="shared" ref="CY6:DG6" si="11">IF(CY7="",NA(),CY7)</f>
        <v>-</v>
      </c>
      <c r="CZ6" s="21" t="str">
        <f t="shared" si="11"/>
        <v>-</v>
      </c>
      <c r="DA6" s="21" t="str">
        <f t="shared" si="11"/>
        <v>-</v>
      </c>
      <c r="DB6" s="21">
        <f t="shared" si="11"/>
        <v>88.83</v>
      </c>
      <c r="DC6" s="21" t="str">
        <f t="shared" si="11"/>
        <v>-</v>
      </c>
      <c r="DD6" s="21" t="str">
        <f t="shared" si="11"/>
        <v>-</v>
      </c>
      <c r="DE6" s="21" t="str">
        <f t="shared" si="11"/>
        <v>-</v>
      </c>
      <c r="DF6" s="21" t="str">
        <f t="shared" si="11"/>
        <v>-</v>
      </c>
      <c r="DG6" s="21">
        <f t="shared" si="11"/>
        <v>90.79</v>
      </c>
      <c r="DH6" s="20" t="str">
        <f>IF(DH7="","",IF(DH7="-","【-】","【"&amp;SUBSTITUTE(TEXT(DH7,"#,##0.00"),"-","△")&amp;"】"))</f>
        <v>【96.00】</v>
      </c>
      <c r="DI6" s="21" t="str">
        <f>IF(DI7="",NA(),DI7)</f>
        <v>-</v>
      </c>
      <c r="DJ6" s="21" t="str">
        <f t="shared" ref="DJ6:DR6" si="12">IF(DJ7="",NA(),DJ7)</f>
        <v>-</v>
      </c>
      <c r="DK6" s="21" t="str">
        <f t="shared" si="12"/>
        <v>-</v>
      </c>
      <c r="DL6" s="21" t="str">
        <f t="shared" si="12"/>
        <v>-</v>
      </c>
      <c r="DM6" s="21">
        <f t="shared" si="12"/>
        <v>4.6399999999999997</v>
      </c>
      <c r="DN6" s="21" t="str">
        <f t="shared" si="12"/>
        <v>-</v>
      </c>
      <c r="DO6" s="21" t="str">
        <f t="shared" si="12"/>
        <v>-</v>
      </c>
      <c r="DP6" s="21" t="str">
        <f t="shared" si="12"/>
        <v>-</v>
      </c>
      <c r="DQ6" s="21" t="str">
        <f t="shared" si="12"/>
        <v>-</v>
      </c>
      <c r="DR6" s="21">
        <f t="shared" si="12"/>
        <v>28.47</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1.87</v>
      </c>
      <c r="ED6" s="20" t="str">
        <f>IF(ED7="","",IF(ED7="-","【-】","【"&amp;SUBSTITUTE(TEXT(ED7,"#,##0.00"),"-","△")&amp;"】"))</f>
        <v>【9.46】</v>
      </c>
      <c r="EE6" s="21" t="str">
        <f>IF(EE7="",NA(),EE7)</f>
        <v>-</v>
      </c>
      <c r="EF6" s="21" t="str">
        <f t="shared" ref="EF6:EN6" si="14">IF(EF7="",NA(),EF7)</f>
        <v>-</v>
      </c>
      <c r="EG6" s="21" t="str">
        <f t="shared" si="14"/>
        <v>-</v>
      </c>
      <c r="EH6" s="21" t="str">
        <f t="shared" si="14"/>
        <v>-</v>
      </c>
      <c r="EI6" s="21">
        <f t="shared" si="14"/>
        <v>0.03</v>
      </c>
      <c r="EJ6" s="21" t="str">
        <f t="shared" si="14"/>
        <v>-</v>
      </c>
      <c r="EK6" s="21" t="str">
        <f t="shared" si="14"/>
        <v>-</v>
      </c>
      <c r="EL6" s="21" t="str">
        <f t="shared" si="14"/>
        <v>-</v>
      </c>
      <c r="EM6" s="21" t="str">
        <f t="shared" si="14"/>
        <v>-</v>
      </c>
      <c r="EN6" s="21">
        <f t="shared" si="14"/>
        <v>0.15</v>
      </c>
      <c r="EO6" s="20" t="str">
        <f>IF(EO7="","",IF(EO7="-","【-】","【"&amp;SUBSTITUTE(TEXT(EO7,"#,##0.00"),"-","△")&amp;"】"))</f>
        <v>【0.19】</v>
      </c>
    </row>
    <row r="7" spans="1:148" s="22" customFormat="1" x14ac:dyDescent="0.15">
      <c r="A7" s="14"/>
      <c r="B7" s="23">
        <v>2024</v>
      </c>
      <c r="C7" s="23">
        <v>434418</v>
      </c>
      <c r="D7" s="23">
        <v>46</v>
      </c>
      <c r="E7" s="23">
        <v>17</v>
      </c>
      <c r="F7" s="23">
        <v>1</v>
      </c>
      <c r="G7" s="23">
        <v>0</v>
      </c>
      <c r="H7" s="23" t="s">
        <v>96</v>
      </c>
      <c r="I7" s="23" t="s">
        <v>97</v>
      </c>
      <c r="J7" s="23" t="s">
        <v>98</v>
      </c>
      <c r="K7" s="23" t="s">
        <v>99</v>
      </c>
      <c r="L7" s="23" t="s">
        <v>100</v>
      </c>
      <c r="M7" s="23" t="s">
        <v>101</v>
      </c>
      <c r="N7" s="24" t="s">
        <v>102</v>
      </c>
      <c r="O7" s="24">
        <v>63.69</v>
      </c>
      <c r="P7" s="24">
        <v>53.97</v>
      </c>
      <c r="Q7" s="24">
        <v>83.76</v>
      </c>
      <c r="R7" s="24">
        <v>3260</v>
      </c>
      <c r="S7" s="24">
        <v>17270</v>
      </c>
      <c r="T7" s="24">
        <v>99.03</v>
      </c>
      <c r="U7" s="24">
        <v>174.39</v>
      </c>
      <c r="V7" s="24">
        <v>9331</v>
      </c>
      <c r="W7" s="24">
        <v>2.91</v>
      </c>
      <c r="X7" s="24">
        <v>3206.53</v>
      </c>
      <c r="Y7" s="24" t="s">
        <v>102</v>
      </c>
      <c r="Z7" s="24" t="s">
        <v>102</v>
      </c>
      <c r="AA7" s="24" t="s">
        <v>102</v>
      </c>
      <c r="AB7" s="24" t="s">
        <v>102</v>
      </c>
      <c r="AC7" s="24">
        <v>104.51</v>
      </c>
      <c r="AD7" s="24" t="s">
        <v>102</v>
      </c>
      <c r="AE7" s="24" t="s">
        <v>102</v>
      </c>
      <c r="AF7" s="24" t="s">
        <v>102</v>
      </c>
      <c r="AG7" s="24" t="s">
        <v>102</v>
      </c>
      <c r="AH7" s="24">
        <v>105.5</v>
      </c>
      <c r="AI7" s="24">
        <v>105.36</v>
      </c>
      <c r="AJ7" s="24" t="s">
        <v>102</v>
      </c>
      <c r="AK7" s="24" t="s">
        <v>102</v>
      </c>
      <c r="AL7" s="24" t="s">
        <v>102</v>
      </c>
      <c r="AM7" s="24" t="s">
        <v>102</v>
      </c>
      <c r="AN7" s="24">
        <v>0</v>
      </c>
      <c r="AO7" s="24" t="s">
        <v>102</v>
      </c>
      <c r="AP7" s="24" t="s">
        <v>102</v>
      </c>
      <c r="AQ7" s="24" t="s">
        <v>102</v>
      </c>
      <c r="AR7" s="24" t="s">
        <v>102</v>
      </c>
      <c r="AS7" s="24">
        <v>16.91</v>
      </c>
      <c r="AT7" s="24">
        <v>3.12</v>
      </c>
      <c r="AU7" s="24" t="s">
        <v>102</v>
      </c>
      <c r="AV7" s="24" t="s">
        <v>102</v>
      </c>
      <c r="AW7" s="24" t="s">
        <v>102</v>
      </c>
      <c r="AX7" s="24" t="s">
        <v>102</v>
      </c>
      <c r="AY7" s="24">
        <v>44.82</v>
      </c>
      <c r="AZ7" s="24" t="s">
        <v>102</v>
      </c>
      <c r="BA7" s="24" t="s">
        <v>102</v>
      </c>
      <c r="BB7" s="24" t="s">
        <v>102</v>
      </c>
      <c r="BC7" s="24" t="s">
        <v>102</v>
      </c>
      <c r="BD7" s="24">
        <v>73.930000000000007</v>
      </c>
      <c r="BE7" s="24">
        <v>82.75</v>
      </c>
      <c r="BF7" s="24" t="s">
        <v>102</v>
      </c>
      <c r="BG7" s="24" t="s">
        <v>102</v>
      </c>
      <c r="BH7" s="24" t="s">
        <v>102</v>
      </c>
      <c r="BI7" s="24" t="s">
        <v>102</v>
      </c>
      <c r="BJ7" s="24">
        <v>1494.32</v>
      </c>
      <c r="BK7" s="24" t="s">
        <v>102</v>
      </c>
      <c r="BL7" s="24" t="s">
        <v>102</v>
      </c>
      <c r="BM7" s="24" t="s">
        <v>102</v>
      </c>
      <c r="BN7" s="24" t="s">
        <v>102</v>
      </c>
      <c r="BO7" s="24">
        <v>795.22</v>
      </c>
      <c r="BP7" s="24">
        <v>602.55999999999995</v>
      </c>
      <c r="BQ7" s="24" t="s">
        <v>102</v>
      </c>
      <c r="BR7" s="24" t="s">
        <v>102</v>
      </c>
      <c r="BS7" s="24" t="s">
        <v>102</v>
      </c>
      <c r="BT7" s="24" t="s">
        <v>102</v>
      </c>
      <c r="BU7" s="24">
        <v>75.86</v>
      </c>
      <c r="BV7" s="24" t="s">
        <v>102</v>
      </c>
      <c r="BW7" s="24" t="s">
        <v>102</v>
      </c>
      <c r="BX7" s="24" t="s">
        <v>102</v>
      </c>
      <c r="BY7" s="24" t="s">
        <v>102</v>
      </c>
      <c r="BZ7" s="24">
        <v>90.78</v>
      </c>
      <c r="CA7" s="24">
        <v>97.94</v>
      </c>
      <c r="CB7" s="24" t="s">
        <v>102</v>
      </c>
      <c r="CC7" s="24" t="s">
        <v>102</v>
      </c>
      <c r="CD7" s="24" t="s">
        <v>102</v>
      </c>
      <c r="CE7" s="24" t="s">
        <v>102</v>
      </c>
      <c r="CF7" s="24">
        <v>205.95</v>
      </c>
      <c r="CG7" s="24" t="s">
        <v>102</v>
      </c>
      <c r="CH7" s="24" t="s">
        <v>102</v>
      </c>
      <c r="CI7" s="24" t="s">
        <v>102</v>
      </c>
      <c r="CJ7" s="24" t="s">
        <v>102</v>
      </c>
      <c r="CK7" s="24">
        <v>170.83</v>
      </c>
      <c r="CL7" s="24">
        <v>140.97999999999999</v>
      </c>
      <c r="CM7" s="24" t="s">
        <v>102</v>
      </c>
      <c r="CN7" s="24" t="s">
        <v>102</v>
      </c>
      <c r="CO7" s="24" t="s">
        <v>102</v>
      </c>
      <c r="CP7" s="24" t="s">
        <v>102</v>
      </c>
      <c r="CQ7" s="24">
        <v>56.04</v>
      </c>
      <c r="CR7" s="24" t="s">
        <v>102</v>
      </c>
      <c r="CS7" s="24" t="s">
        <v>102</v>
      </c>
      <c r="CT7" s="24" t="s">
        <v>102</v>
      </c>
      <c r="CU7" s="24" t="s">
        <v>102</v>
      </c>
      <c r="CV7" s="24">
        <v>56.85</v>
      </c>
      <c r="CW7" s="24">
        <v>60.13</v>
      </c>
      <c r="CX7" s="24" t="s">
        <v>102</v>
      </c>
      <c r="CY7" s="24" t="s">
        <v>102</v>
      </c>
      <c r="CZ7" s="24" t="s">
        <v>102</v>
      </c>
      <c r="DA7" s="24" t="s">
        <v>102</v>
      </c>
      <c r="DB7" s="24">
        <v>88.83</v>
      </c>
      <c r="DC7" s="24" t="s">
        <v>102</v>
      </c>
      <c r="DD7" s="24" t="s">
        <v>102</v>
      </c>
      <c r="DE7" s="24" t="s">
        <v>102</v>
      </c>
      <c r="DF7" s="24" t="s">
        <v>102</v>
      </c>
      <c r="DG7" s="24">
        <v>90.79</v>
      </c>
      <c r="DH7" s="24">
        <v>96</v>
      </c>
      <c r="DI7" s="24" t="s">
        <v>102</v>
      </c>
      <c r="DJ7" s="24" t="s">
        <v>102</v>
      </c>
      <c r="DK7" s="24" t="s">
        <v>102</v>
      </c>
      <c r="DL7" s="24" t="s">
        <v>102</v>
      </c>
      <c r="DM7" s="24">
        <v>4.6399999999999997</v>
      </c>
      <c r="DN7" s="24" t="s">
        <v>102</v>
      </c>
      <c r="DO7" s="24" t="s">
        <v>102</v>
      </c>
      <c r="DP7" s="24" t="s">
        <v>102</v>
      </c>
      <c r="DQ7" s="24" t="s">
        <v>102</v>
      </c>
      <c r="DR7" s="24">
        <v>28.47</v>
      </c>
      <c r="DS7" s="24">
        <v>42.2</v>
      </c>
      <c r="DT7" s="24" t="s">
        <v>102</v>
      </c>
      <c r="DU7" s="24" t="s">
        <v>102</v>
      </c>
      <c r="DV7" s="24" t="s">
        <v>102</v>
      </c>
      <c r="DW7" s="24" t="s">
        <v>102</v>
      </c>
      <c r="DX7" s="24">
        <v>0</v>
      </c>
      <c r="DY7" s="24" t="s">
        <v>102</v>
      </c>
      <c r="DZ7" s="24" t="s">
        <v>102</v>
      </c>
      <c r="EA7" s="24" t="s">
        <v>102</v>
      </c>
      <c r="EB7" s="24" t="s">
        <v>102</v>
      </c>
      <c r="EC7" s="24">
        <v>1.87</v>
      </c>
      <c r="ED7" s="24">
        <v>9.4600000000000009</v>
      </c>
      <c r="EE7" s="24" t="s">
        <v>102</v>
      </c>
      <c r="EF7" s="24" t="s">
        <v>102</v>
      </c>
      <c r="EG7" s="24" t="s">
        <v>102</v>
      </c>
      <c r="EH7" s="24" t="s">
        <v>102</v>
      </c>
      <c r="EI7" s="24">
        <v>0.03</v>
      </c>
      <c r="EJ7" s="24" t="s">
        <v>102</v>
      </c>
      <c r="EK7" s="24" t="s">
        <v>102</v>
      </c>
      <c r="EL7" s="24" t="s">
        <v>102</v>
      </c>
      <c r="EM7" s="24" t="s">
        <v>102</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2026-01-20T02:19:26Z</cp:lastPrinted>
  <dcterms:created xsi:type="dcterms:W3CDTF">2025-12-23T06:06:16Z</dcterms:created>
  <dcterms:modified xsi:type="dcterms:W3CDTF">2026-02-05T09:31:26Z</dcterms:modified>
  <cp:category/>
</cp:coreProperties>
</file>