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21 菊陽町\"/>
    </mc:Choice>
  </mc:AlternateContent>
  <xr:revisionPtr revIDLastSave="0" documentId="13_ncr:1_{6B8AB571-1C8A-4452-ADDE-294B6C765363}" xr6:coauthVersionLast="47" xr6:coauthVersionMax="47" xr10:uidLastSave="{00000000-0000-0000-0000-000000000000}"/>
  <workbookProtection workbookAlgorithmName="SHA-512" workbookHashValue="BUsmaB3h4CIOH+LXodsnUY7iUl+/N8h5gdQEDdyk67jAW/+95q35YE9CLHtlGTY3xzyMN6HGni5dVI7w9I9JJg==" workbookSaltValue="shEsJkcpRvKF2UrT5673o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G85" i="4"/>
  <c r="E85" i="4"/>
  <c r="BB10" i="4"/>
  <c r="AT10" i="4"/>
  <c r="P10" i="4"/>
  <c r="AT8" i="4"/>
  <c r="W8" i="4"/>
  <c r="P8" i="4"/>
</calcChain>
</file>

<file path=xl/sharedStrings.xml><?xml version="1.0" encoding="utf-8"?>
<sst xmlns="http://schemas.openxmlformats.org/spreadsheetml/2006/main" count="236" uniqueCount="118">
  <si>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</si>
  <si>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</si>
  <si>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</si>
  <si>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</si>
  <si>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</si>
  <si>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</si>
  <si>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</si>
  <si>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</si>
  <si>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</si>
  <si>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</si>
  <si>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</si>
  <si>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</si>
  <si>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</si>
  <si>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</si>
  <si>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</si>
  <si>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</si>
  <si>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</si>
  <si>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</si>
  <si>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</si>
  <si>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</si>
  <si>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</si>
  <si>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</si>
  <si>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</si>
  <si>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</si>
  <si>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</si>
  <si>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</si>
  <si>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</si>
  <si>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</si>
  <si>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</si>
  <si>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</si>
  <si>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</si>
  <si>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</si>
  <si>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</si>
  <si>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</si>
  <si>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</si>
  <si>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</si>
  <si>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</si>
  <si>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</si>
  <si>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</si>
  <si>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</si>
  <si>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</si>
  <si>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</si>
  <si>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</si>
  <si>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</si>
  <si>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</si>
  <si>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</si>
  <si>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</si>
  <si>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</si>
  <si>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</si>
  <si>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</si>
  <si>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</si>
  <si>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</si>
  <si>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</si>
  <si>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</si>
  <si>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</si>
  <si>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</si>
  <si>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</si>
  <si>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</si>
  <si>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</si>
  <si>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</si>
  <si>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</si>
  <si>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</si>
  <si>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</si>
  <si>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</si>
  <si>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</si>
  <si>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</si>
  <si>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</si>
  <si>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</si>
  <si>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</si>
  <si>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</si>
  <si>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</si>
  <si>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</si>
  <si>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</si>
  <si>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</si>
  <si>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</si>
  <si>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</si>
  <si>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</si>
  <si>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</si>
  <si>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</si>
  <si>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</si>
  <si>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</si>
  <si>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</si>
  <si>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</si>
  <si>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</si>
  <si>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</si>
  <si>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</si>
  <si>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</si>
  <si>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</si>
  <si>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</si>
  <si>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</si>
  <si>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</si>
  <si>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</si>
  <si>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</si>
  <si>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</si>
  <si>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</si>
  <si>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</si>
  <si>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菊陽町</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</si>
  <si>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</si>
  <si>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</si>
  <si>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</si>
  <si>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</si>
  <si>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</si>
  <si>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</si>
  <si>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</si>
  <si>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</si>
  <si>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</si>
  <si>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</si>
  <si>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</si>
  <si>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</si>
  <si>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</si>
  <si>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</si>
  <si>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</si>
  <si>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</si>
  <si>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</si>
  <si>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</si>
  <si>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経常収支比率・経費回収率： 経常収支比率は111.56％、経費回収率は120.71％と、類似団体平均を上回る健全な水準にあります。大規模な企業立地等に伴う事業場排水の増加により安定した使用料収入があることが大きな要因です。
• 汚水処理原価： 汚水処理原価（90.93円/m³）は類似団体平均（159.75円/m³）に比べ大幅に低くなっています。これは県営の熊本北部流域下水道による共同処理の効果であり、効率的な運営が図られています。
• 流動比率： 使用料収入の増加により、令和5年度に100％を超え、令和6年度164.41％まで上昇し、短期的な支払能力が十分に確保されています。</t>
    <phoneticPr fontId="4"/>
  </si>
  <si>
    <t>• 資産の現状： 整備着手から約40年が経過し、有形固定資産減価償却率は27.17％となっています。管渠老朽化率は0％であり、法定耐用年数（50年）を超過した資産は現時点で存在しません。
• 今後の対応方針： 今後は、敷設40年超の管渠が急増する時期を迎えるため、「下水道ストックマネジメント計画」に基づく点検・調査を周期的に実施します。これにより、物理的な経年劣化を的確に把握し、予防保全的な長寿命化対策を行うことで、投資額の平準化と将来の財政負担軽減を図ります。</t>
    <phoneticPr fontId="4"/>
  </si>
  <si>
    <t>大規模な企業立地等に伴う事業場排水の増加により、類似団体平均を上回る健全な経営状況を維持しています。これを背景に、一般汚水の使用料単価については事業開始以来据え置かれており、結果として県内でも低い水準となっています。
今後は、持続可能な事業運営のため、引き続き、下水道ストックマネジメント計画に沿った計画的な施設更新を推進し、あわせて、業務効率化に資するDXの活用や、ウォーターPPP等の新たな官民連携手法の導入可能性についても検討を進めます。
また、将来の中長期的な更新需要や物価動向、社会情勢の変化を見据え、財政基盤の更なる強化を図ってまいります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</si>
</sst>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7.0000000000000007E-2</c:v>
                </c:pt>
                <c:pt idx="1">
                  <c:v>0</c:v>
                </c:pt>
                <c:pt idx="2">
                  <c:v>0</c:v>
                </c:pt>
                <c:pt idx="3">
                  <c:v>0</c:v>
                </c:pt>
                <c:pt idx="4">
                  <c:v>0</c:v>
                </c:pt>
              </c:numCache>
            </c:numRef>
          </c:val>
          <c:extLst>
            <c:ext xmlns:c16="http://schemas.microsoft.com/office/drawing/2014/chart" uri="{C3380CC4-5D6E-409C-BE32-E72D297353CC}">
              <c16:uniqueId val="{00000000-C05E-407B-9F25-86B75048CFF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C05E-407B-9F25-86B75048CFF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95-4740-9A90-294F30C004C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4195-4740-9A90-294F30C004C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98.52</c:v>
                </c:pt>
                <c:pt idx="1">
                  <c:v>98.68</c:v>
                </c:pt>
                <c:pt idx="2">
                  <c:v>98.83</c:v>
                </c:pt>
                <c:pt idx="3">
                  <c:v>98.94</c:v>
                </c:pt>
                <c:pt idx="4">
                  <c:v>99.02</c:v>
                </c:pt>
              </c:numCache>
            </c:numRef>
          </c:val>
          <c:extLst>
            <c:ext xmlns:c16="http://schemas.microsoft.com/office/drawing/2014/chart" uri="{C3380CC4-5D6E-409C-BE32-E72D297353CC}">
              <c16:uniqueId val="{00000000-2BFF-4778-BE7A-C0E373987BA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2BFF-4778-BE7A-C0E373987BA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103.59</c:v>
                </c:pt>
                <c:pt idx="1">
                  <c:v>105.12</c:v>
                </c:pt>
                <c:pt idx="2">
                  <c:v>109.7</c:v>
                </c:pt>
                <c:pt idx="3">
                  <c:v>108.01</c:v>
                </c:pt>
                <c:pt idx="4">
                  <c:v>111.56</c:v>
                </c:pt>
              </c:numCache>
            </c:numRef>
          </c:val>
          <c:extLst>
            <c:ext xmlns:c16="http://schemas.microsoft.com/office/drawing/2014/chart" uri="{C3380CC4-5D6E-409C-BE32-E72D297353CC}">
              <c16:uniqueId val="{00000000-85F8-4113-A3D5-8E10EDFFA9C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85F8-4113-A3D5-8E10EDFFA9C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21.43</c:v>
                </c:pt>
                <c:pt idx="1">
                  <c:v>23.6</c:v>
                </c:pt>
                <c:pt idx="2">
                  <c:v>25.63</c:v>
                </c:pt>
                <c:pt idx="3">
                  <c:v>25.19</c:v>
                </c:pt>
                <c:pt idx="4">
                  <c:v>27.17</c:v>
                </c:pt>
              </c:numCache>
            </c:numRef>
          </c:val>
          <c:extLst>
            <c:ext xmlns:c16="http://schemas.microsoft.com/office/drawing/2014/chart" uri="{C3380CC4-5D6E-409C-BE32-E72D297353CC}">
              <c16:uniqueId val="{00000000-4CCF-48C7-866F-B1024902BA7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4CCF-48C7-866F-B1024902BA7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19-462E-B98E-8567D6A8802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5919-462E-B98E-8567D6A8802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50-436C-ABD2-11C7D2411F9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DA50-436C-ABD2-11C7D2411F9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52.01</c:v>
                </c:pt>
                <c:pt idx="1">
                  <c:v>63.38</c:v>
                </c:pt>
                <c:pt idx="2">
                  <c:v>95.99</c:v>
                </c:pt>
                <c:pt idx="3">
                  <c:v>103.17</c:v>
                </c:pt>
                <c:pt idx="4">
                  <c:v>164.41</c:v>
                </c:pt>
              </c:numCache>
            </c:numRef>
          </c:val>
          <c:extLst>
            <c:ext xmlns:c16="http://schemas.microsoft.com/office/drawing/2014/chart" uri="{C3380CC4-5D6E-409C-BE32-E72D297353CC}">
              <c16:uniqueId val="{00000000-7E7E-4EDD-9564-F6B85727728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7E7E-4EDD-9564-F6B85727728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652.75</c:v>
                </c:pt>
                <c:pt idx="1">
                  <c:v>616.66999999999996</c:v>
                </c:pt>
                <c:pt idx="2">
                  <c:v>716.64</c:v>
                </c:pt>
                <c:pt idx="3">
                  <c:v>692.3</c:v>
                </c:pt>
                <c:pt idx="4">
                  <c:v>619.16999999999996</c:v>
                </c:pt>
              </c:numCache>
            </c:numRef>
          </c:val>
          <c:extLst>
            <c:ext xmlns:c16="http://schemas.microsoft.com/office/drawing/2014/chart" uri="{C3380CC4-5D6E-409C-BE32-E72D297353CC}">
              <c16:uniqueId val="{00000000-BCD3-40CD-B17C-5AA945AF7CF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BCD3-40CD-B17C-5AA945AF7CF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107</c:v>
                </c:pt>
                <c:pt idx="1">
                  <c:v>110.23</c:v>
                </c:pt>
                <c:pt idx="2">
                  <c:v>118.64</c:v>
                </c:pt>
                <c:pt idx="3">
                  <c:v>113.43</c:v>
                </c:pt>
                <c:pt idx="4">
                  <c:v>120.71</c:v>
                </c:pt>
              </c:numCache>
            </c:numRef>
          </c:val>
          <c:extLst>
            <c:ext xmlns:c16="http://schemas.microsoft.com/office/drawing/2014/chart" uri="{C3380CC4-5D6E-409C-BE32-E72D297353CC}">
              <c16:uniqueId val="{00000000-3A7E-46F9-A4BC-CE6EB5C93A6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3A7E-46F9-A4BC-CE6EB5C93A6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100.95</c:v>
                </c:pt>
                <c:pt idx="1">
                  <c:v>98.16</c:v>
                </c:pt>
                <c:pt idx="2">
                  <c:v>91.36</c:v>
                </c:pt>
                <c:pt idx="3">
                  <c:v>96.08</c:v>
                </c:pt>
                <c:pt idx="4">
                  <c:v>90.93</c:v>
                </c:pt>
              </c:numCache>
            </c:numRef>
          </c:val>
          <c:extLst>
            <c:ext xmlns:c16="http://schemas.microsoft.com/office/drawing/2014/chart" uri="{C3380CC4-5D6E-409C-BE32-E72D297353CC}">
              <c16:uniqueId val="{00000000-3822-45D9-B889-27521FD4F5E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3822-45D9-B889-27521FD4F5E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菊陽町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Bd1</v>
      </c>
      <c r="X8" s="34"/>
      <c r="Y8" s="34"/>
      <c r="Z8" s="34"/>
      <c r="AA8" s="34"/>
      <c r="AB8" s="34"/>
      <c r="AC8" s="34"/>
      <c r="AD8" s="35" t="str">
        <f>データ!$M$6</f>
        <v>非設置</v>
      </c>
      <c r="AE8" s="35"/>
      <c r="AF8" s="35"/>
      <c r="AG8" s="35"/>
      <c r="AH8" s="35"/>
      <c r="AI8" s="35"/>
      <c r="AJ8" s="35"/>
      <c r="AK8" s="3"/>
      <c r="AL8" s="36">
        <f>データ!S6</f>
        <v>43761</v>
      </c>
      <c r="AM8" s="36"/>
      <c r="AN8" s="36"/>
      <c r="AO8" s="36"/>
      <c r="AP8" s="36"/>
      <c r="AQ8" s="36"/>
      <c r="AR8" s="36"/>
      <c r="AS8" s="36"/>
      <c r="AT8" s="37">
        <f>データ!T6</f>
        <v>37.46</v>
      </c>
      <c r="AU8" s="37"/>
      <c r="AV8" s="37"/>
      <c r="AW8" s="37"/>
      <c r="AX8" s="37"/>
      <c r="AY8" s="37"/>
      <c r="AZ8" s="37"/>
      <c r="BA8" s="37"/>
      <c r="BB8" s="37">
        <f>データ!U6</f>
        <v>1168.21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67.73</v>
      </c>
      <c r="J10" s="37"/>
      <c r="K10" s="37"/>
      <c r="L10" s="37"/>
      <c r="M10" s="37"/>
      <c r="N10" s="37"/>
      <c r="O10" s="37"/>
      <c r="P10" s="37">
        <f>データ!P6</f>
        <v>97.68</v>
      </c>
      <c r="Q10" s="37"/>
      <c r="R10" s="37"/>
      <c r="S10" s="37"/>
      <c r="T10" s="37"/>
      <c r="U10" s="37"/>
      <c r="V10" s="37"/>
      <c r="W10" s="37">
        <f>データ!Q6</f>
        <v>94.68</v>
      </c>
      <c r="X10" s="37"/>
      <c r="Y10" s="37"/>
      <c r="Z10" s="37"/>
      <c r="AA10" s="37"/>
      <c r="AB10" s="37"/>
      <c r="AC10" s="37"/>
      <c r="AD10" s="36">
        <f>データ!R6</f>
        <v>2020</v>
      </c>
      <c r="AE10" s="36"/>
      <c r="AF10" s="36"/>
      <c r="AG10" s="36"/>
      <c r="AH10" s="36"/>
      <c r="AI10" s="36"/>
      <c r="AJ10" s="36"/>
      <c r="AK10" s="2"/>
      <c r="AL10" s="36">
        <f>データ!V6</f>
        <v>42830</v>
      </c>
      <c r="AM10" s="36"/>
      <c r="AN10" s="36"/>
      <c r="AO10" s="36"/>
      <c r="AP10" s="36"/>
      <c r="AQ10" s="36"/>
      <c r="AR10" s="36"/>
      <c r="AS10" s="36"/>
      <c r="AT10" s="37">
        <f>データ!W6</f>
        <v>9.77</v>
      </c>
      <c r="AU10" s="37"/>
      <c r="AV10" s="37"/>
      <c r="AW10" s="37"/>
      <c r="AX10" s="37"/>
      <c r="AY10" s="37"/>
      <c r="AZ10" s="37"/>
      <c r="BA10" s="37"/>
      <c r="BB10" s="37">
        <f>データ!X6</f>
        <v>4383.83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7"/>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7"/>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7"/>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7"/>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7"/>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7"/>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7"/>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7"/>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7"/>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7"/>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7"/>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7"/>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7"/>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7"/>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7"/>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7"/>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7"/>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7"/>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7"/>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7"/>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7"/>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7"/>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7"/>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7"/>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7"/>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7"/>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7"/>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7"/>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7"/>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7"/>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7"/>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7"/>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7"/>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7"/>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7"/>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7"/>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7"/>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7"/>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7"/>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7"/>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7"/>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7"/>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7"/>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7"/>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7"/>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7"/>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7"/>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7"/>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7"/>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7"/>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7"/>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7"/>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7"/>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7"/>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7"/>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7"/>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7"/>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cYaeLvfLBg4hh+SNHsjt13TbjHfFowtJYo6L+0TbMhOI/QkUVTvWlR1f1JUvYL1UFwNWu9KaUDupTCRs4lCcRg==" saltValue="napq670bPcBqh6ccOE+Dw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434043</v>
      </c>
      <c r="D6" s="19">
        <f t="shared" si="3"/>
        <v>46</v>
      </c>
      <c r="E6" s="19">
        <f t="shared" si="3"/>
        <v>17</v>
      </c>
      <c r="F6" s="19">
        <f t="shared" si="3"/>
        <v>1</v>
      </c>
      <c r="G6" s="19">
        <f t="shared" si="3"/>
        <v>0</v>
      </c>
      <c r="H6" s="19" t="str">
        <f t="shared" si="3"/>
        <v>熊本県　菊陽町</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67.73</v>
      </c>
      <c r="P6" s="20">
        <f t="shared" si="3"/>
        <v>97.68</v>
      </c>
      <c r="Q6" s="20">
        <f t="shared" si="3"/>
        <v>94.68</v>
      </c>
      <c r="R6" s="20">
        <f t="shared" si="3"/>
        <v>2020</v>
      </c>
      <c r="S6" s="20">
        <f t="shared" si="3"/>
        <v>43761</v>
      </c>
      <c r="T6" s="20">
        <f t="shared" si="3"/>
        <v>37.46</v>
      </c>
      <c r="U6" s="20">
        <f t="shared" si="3"/>
        <v>1168.21</v>
      </c>
      <c r="V6" s="20">
        <f t="shared" si="3"/>
        <v>42830</v>
      </c>
      <c r="W6" s="20">
        <f t="shared" si="3"/>
        <v>9.77</v>
      </c>
      <c r="X6" s="20">
        <f t="shared" si="3"/>
        <v>4383.83</v>
      </c>
      <c r="Y6" s="21">
        <f>IF(Y7="",NA(),Y7)</f>
        <v>103.59</v>
      </c>
      <c r="Z6" s="21">
        <f t="shared" ref="Z6:AH6" si="4">IF(Z7="",NA(),Z7)</f>
        <v>105.12</v>
      </c>
      <c r="AA6" s="21">
        <f t="shared" si="4"/>
        <v>109.7</v>
      </c>
      <c r="AB6" s="21">
        <f t="shared" si="4"/>
        <v>108.01</v>
      </c>
      <c r="AC6" s="21">
        <f t="shared" si="4"/>
        <v>111.56</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52.01</v>
      </c>
      <c r="AV6" s="21">
        <f t="shared" ref="AV6:BD6" si="6">IF(AV7="",NA(),AV7)</f>
        <v>63.38</v>
      </c>
      <c r="AW6" s="21">
        <f t="shared" si="6"/>
        <v>95.99</v>
      </c>
      <c r="AX6" s="21">
        <f t="shared" si="6"/>
        <v>103.17</v>
      </c>
      <c r="AY6" s="21">
        <f t="shared" si="6"/>
        <v>164.41</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652.75</v>
      </c>
      <c r="BG6" s="21">
        <f t="shared" ref="BG6:BO6" si="7">IF(BG7="",NA(),BG7)</f>
        <v>616.66999999999996</v>
      </c>
      <c r="BH6" s="21">
        <f t="shared" si="7"/>
        <v>716.64</v>
      </c>
      <c r="BI6" s="21">
        <f t="shared" si="7"/>
        <v>692.3</v>
      </c>
      <c r="BJ6" s="21">
        <f t="shared" si="7"/>
        <v>619.16999999999996</v>
      </c>
      <c r="BK6" s="21">
        <f t="shared" si="7"/>
        <v>857.88</v>
      </c>
      <c r="BL6" s="21">
        <f t="shared" si="7"/>
        <v>825.1</v>
      </c>
      <c r="BM6" s="21">
        <f t="shared" si="7"/>
        <v>789.87</v>
      </c>
      <c r="BN6" s="21">
        <f t="shared" si="7"/>
        <v>749.43</v>
      </c>
      <c r="BO6" s="21">
        <f t="shared" si="7"/>
        <v>698.04</v>
      </c>
      <c r="BP6" s="20" t="str">
        <f>IF(BP7="","",IF(BP7="-","【-】","【"&amp;SUBSTITUTE(TEXT(BP7,"#,##0.00"),"-","△")&amp;"】"))</f>
        <v>【602.56】</v>
      </c>
      <c r="BQ6" s="21">
        <f>IF(BQ7="",NA(),BQ7)</f>
        <v>107</v>
      </c>
      <c r="BR6" s="21">
        <f t="shared" ref="BR6:BZ6" si="8">IF(BR7="",NA(),BR7)</f>
        <v>110.23</v>
      </c>
      <c r="BS6" s="21">
        <f t="shared" si="8"/>
        <v>118.64</v>
      </c>
      <c r="BT6" s="21">
        <f t="shared" si="8"/>
        <v>113.43</v>
      </c>
      <c r="BU6" s="21">
        <f t="shared" si="8"/>
        <v>120.71</v>
      </c>
      <c r="BV6" s="21">
        <f t="shared" si="8"/>
        <v>94.97</v>
      </c>
      <c r="BW6" s="21">
        <f t="shared" si="8"/>
        <v>97.07</v>
      </c>
      <c r="BX6" s="21">
        <f t="shared" si="8"/>
        <v>98.06</v>
      </c>
      <c r="BY6" s="21">
        <f t="shared" si="8"/>
        <v>98.46</v>
      </c>
      <c r="BZ6" s="21">
        <f t="shared" si="8"/>
        <v>97.98</v>
      </c>
      <c r="CA6" s="20" t="str">
        <f>IF(CA7="","",IF(CA7="-","【-】","【"&amp;SUBSTITUTE(TEXT(CA7,"#,##0.00"),"-","△")&amp;"】"))</f>
        <v>【97.94】</v>
      </c>
      <c r="CB6" s="21">
        <f>IF(CB7="",NA(),CB7)</f>
        <v>100.95</v>
      </c>
      <c r="CC6" s="21">
        <f t="shared" ref="CC6:CK6" si="9">IF(CC7="",NA(),CC7)</f>
        <v>98.16</v>
      </c>
      <c r="CD6" s="21">
        <f t="shared" si="9"/>
        <v>91.36</v>
      </c>
      <c r="CE6" s="21">
        <f t="shared" si="9"/>
        <v>96.08</v>
      </c>
      <c r="CF6" s="21">
        <f t="shared" si="9"/>
        <v>90.93</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98.52</v>
      </c>
      <c r="CY6" s="21">
        <f t="shared" ref="CY6:DG6" si="11">IF(CY7="",NA(),CY7)</f>
        <v>98.68</v>
      </c>
      <c r="CZ6" s="21">
        <f t="shared" si="11"/>
        <v>98.83</v>
      </c>
      <c r="DA6" s="21">
        <f t="shared" si="11"/>
        <v>98.94</v>
      </c>
      <c r="DB6" s="21">
        <f t="shared" si="11"/>
        <v>99.02</v>
      </c>
      <c r="DC6" s="21">
        <f t="shared" si="11"/>
        <v>92.72</v>
      </c>
      <c r="DD6" s="21">
        <f t="shared" si="11"/>
        <v>92.88</v>
      </c>
      <c r="DE6" s="21">
        <f t="shared" si="11"/>
        <v>92.9</v>
      </c>
      <c r="DF6" s="21">
        <f t="shared" si="11"/>
        <v>92.89</v>
      </c>
      <c r="DG6" s="21">
        <f t="shared" si="11"/>
        <v>93.08</v>
      </c>
      <c r="DH6" s="20" t="str">
        <f>IF(DH7="","",IF(DH7="-","【-】","【"&amp;SUBSTITUTE(TEXT(DH7,"#,##0.00"),"-","△")&amp;"】"))</f>
        <v>【96.00】</v>
      </c>
      <c r="DI6" s="21">
        <f>IF(DI7="",NA(),DI7)</f>
        <v>21.43</v>
      </c>
      <c r="DJ6" s="21">
        <f t="shared" ref="DJ6:DR6" si="12">IF(DJ7="",NA(),DJ7)</f>
        <v>23.6</v>
      </c>
      <c r="DK6" s="21">
        <f t="shared" si="12"/>
        <v>25.63</v>
      </c>
      <c r="DL6" s="21">
        <f t="shared" si="12"/>
        <v>25.19</v>
      </c>
      <c r="DM6" s="21">
        <f t="shared" si="12"/>
        <v>27.17</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1">
        <f>IF(EE7="",NA(),EE7)</f>
        <v>7.0000000000000007E-2</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434043</v>
      </c>
      <c r="D7" s="23">
        <v>46</v>
      </c>
      <c r="E7" s="23">
        <v>17</v>
      </c>
      <c r="F7" s="23">
        <v>1</v>
      </c>
      <c r="G7" s="23">
        <v>0</v>
      </c>
      <c r="H7" s="23" t="s">
        <v>96</v>
      </c>
      <c r="I7" s="23" t="s">
        <v>97</v>
      </c>
      <c r="J7" s="23" t="s">
        <v>98</v>
      </c>
      <c r="K7" s="23" t="s">
        <v>99</v>
      </c>
      <c r="L7" s="23" t="s">
        <v>100</v>
      </c>
      <c r="M7" s="23" t="s">
        <v>101</v>
      </c>
      <c r="N7" s="24" t="s">
        <v>102</v>
      </c>
      <c r="O7" s="24">
        <v>67.73</v>
      </c>
      <c r="P7" s="24">
        <v>97.68</v>
      </c>
      <c r="Q7" s="24">
        <v>94.68</v>
      </c>
      <c r="R7" s="24">
        <v>2020</v>
      </c>
      <c r="S7" s="24">
        <v>43761</v>
      </c>
      <c r="T7" s="24">
        <v>37.46</v>
      </c>
      <c r="U7" s="24">
        <v>1168.21</v>
      </c>
      <c r="V7" s="24">
        <v>42830</v>
      </c>
      <c r="W7" s="24">
        <v>9.77</v>
      </c>
      <c r="X7" s="24">
        <v>4383.83</v>
      </c>
      <c r="Y7" s="24">
        <v>103.59</v>
      </c>
      <c r="Z7" s="24">
        <v>105.12</v>
      </c>
      <c r="AA7" s="24">
        <v>109.7</v>
      </c>
      <c r="AB7" s="24">
        <v>108.01</v>
      </c>
      <c r="AC7" s="24">
        <v>111.56</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52.01</v>
      </c>
      <c r="AV7" s="24">
        <v>63.38</v>
      </c>
      <c r="AW7" s="24">
        <v>95.99</v>
      </c>
      <c r="AX7" s="24">
        <v>103.17</v>
      </c>
      <c r="AY7" s="24">
        <v>164.41</v>
      </c>
      <c r="AZ7" s="24">
        <v>67.930000000000007</v>
      </c>
      <c r="BA7" s="24">
        <v>68.53</v>
      </c>
      <c r="BB7" s="24">
        <v>69.180000000000007</v>
      </c>
      <c r="BC7" s="24">
        <v>76.319999999999993</v>
      </c>
      <c r="BD7" s="24">
        <v>80.33</v>
      </c>
      <c r="BE7" s="24">
        <v>82.75</v>
      </c>
      <c r="BF7" s="24">
        <v>652.75</v>
      </c>
      <c r="BG7" s="24">
        <v>616.66999999999996</v>
      </c>
      <c r="BH7" s="24">
        <v>716.64</v>
      </c>
      <c r="BI7" s="24">
        <v>692.3</v>
      </c>
      <c r="BJ7" s="24">
        <v>619.16999999999996</v>
      </c>
      <c r="BK7" s="24">
        <v>857.88</v>
      </c>
      <c r="BL7" s="24">
        <v>825.1</v>
      </c>
      <c r="BM7" s="24">
        <v>789.87</v>
      </c>
      <c r="BN7" s="24">
        <v>749.43</v>
      </c>
      <c r="BO7" s="24">
        <v>698.04</v>
      </c>
      <c r="BP7" s="24">
        <v>602.55999999999995</v>
      </c>
      <c r="BQ7" s="24">
        <v>107</v>
      </c>
      <c r="BR7" s="24">
        <v>110.23</v>
      </c>
      <c r="BS7" s="24">
        <v>118.64</v>
      </c>
      <c r="BT7" s="24">
        <v>113.43</v>
      </c>
      <c r="BU7" s="24">
        <v>120.71</v>
      </c>
      <c r="BV7" s="24">
        <v>94.97</v>
      </c>
      <c r="BW7" s="24">
        <v>97.07</v>
      </c>
      <c r="BX7" s="24">
        <v>98.06</v>
      </c>
      <c r="BY7" s="24">
        <v>98.46</v>
      </c>
      <c r="BZ7" s="24">
        <v>97.98</v>
      </c>
      <c r="CA7" s="24">
        <v>97.94</v>
      </c>
      <c r="CB7" s="24">
        <v>100.95</v>
      </c>
      <c r="CC7" s="24">
        <v>98.16</v>
      </c>
      <c r="CD7" s="24">
        <v>91.36</v>
      </c>
      <c r="CE7" s="24">
        <v>96.08</v>
      </c>
      <c r="CF7" s="24">
        <v>90.93</v>
      </c>
      <c r="CG7" s="24">
        <v>159.49</v>
      </c>
      <c r="CH7" s="24">
        <v>157.81</v>
      </c>
      <c r="CI7" s="24">
        <v>157.37</v>
      </c>
      <c r="CJ7" s="24">
        <v>157.44999999999999</v>
      </c>
      <c r="CK7" s="24">
        <v>159.75</v>
      </c>
      <c r="CL7" s="24">
        <v>140.97999999999999</v>
      </c>
      <c r="CM7" s="24" t="s">
        <v>102</v>
      </c>
      <c r="CN7" s="24" t="s">
        <v>102</v>
      </c>
      <c r="CO7" s="24" t="s">
        <v>102</v>
      </c>
      <c r="CP7" s="24" t="s">
        <v>102</v>
      </c>
      <c r="CQ7" s="24" t="s">
        <v>102</v>
      </c>
      <c r="CR7" s="24">
        <v>65.28</v>
      </c>
      <c r="CS7" s="24">
        <v>64.92</v>
      </c>
      <c r="CT7" s="24">
        <v>64.14</v>
      </c>
      <c r="CU7" s="24">
        <v>63.71</v>
      </c>
      <c r="CV7" s="24">
        <v>64.95</v>
      </c>
      <c r="CW7" s="24">
        <v>60.13</v>
      </c>
      <c r="CX7" s="24">
        <v>98.52</v>
      </c>
      <c r="CY7" s="24">
        <v>98.68</v>
      </c>
      <c r="CZ7" s="24">
        <v>98.83</v>
      </c>
      <c r="DA7" s="24">
        <v>98.94</v>
      </c>
      <c r="DB7" s="24">
        <v>99.02</v>
      </c>
      <c r="DC7" s="24">
        <v>92.72</v>
      </c>
      <c r="DD7" s="24">
        <v>92.88</v>
      </c>
      <c r="DE7" s="24">
        <v>92.9</v>
      </c>
      <c r="DF7" s="24">
        <v>92.89</v>
      </c>
      <c r="DG7" s="24">
        <v>93.08</v>
      </c>
      <c r="DH7" s="24">
        <v>96</v>
      </c>
      <c r="DI7" s="24">
        <v>21.43</v>
      </c>
      <c r="DJ7" s="24">
        <v>23.6</v>
      </c>
      <c r="DK7" s="24">
        <v>25.63</v>
      </c>
      <c r="DL7" s="24">
        <v>25.19</v>
      </c>
      <c r="DM7" s="24">
        <v>27.17</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7.0000000000000007E-2</v>
      </c>
      <c r="EF7" s="24">
        <v>0</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2025-12-23T06:06:15Z</dcterms:created>
  <dcterms:modified xsi:type="dcterms:W3CDTF">2026-02-05T10:18:23Z</dcterms:modified>
  <cp:category/>
</cp:coreProperties>
</file>