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下水道課\@令和07年度\記録用フォルダ\R7管理係\74.公営企業に係る経営比較分析表\令和６年度決算\提出\"/>
    </mc:Choice>
  </mc:AlternateContent>
  <workbookProtection workbookAlgorithmName="SHA-512" workbookHashValue="XxdJtpowd2yUBrM9jRtCcRrtifwsyxbYlpAGNCQieVCqynudsCO7q6iOM5Kbdn1EpEITLUachjfeR/Yb0T4VAA==" workbookSaltValue="MIQmJV1TtHqBGOwKywd9KQ==" workbookSpinCount="100000" lockStructure="1"/>
  <bookViews>
    <workbookView xWindow="0" yWindow="0" windowWidth="12960" windowHeight="568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<sst xmlns="http://schemas.openxmlformats.org/spreadsheetml/2006/main" count="231" uniqueCount="116">
  <si>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</si>
  <si>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</si>
  <si>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</si>
  <si>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</si>
  <si>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</si>
  <si>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</si>
  <si>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</si>
  <si>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</si>
  <si>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</si>
  <si>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</si>
  <si>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</si>
  <si>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</si>
  <si>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</si>
  <si>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</si>
  <si>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</si>
  <si>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</si>
  <si>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</si>
  <si>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</si>
  <si>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</si>
  <si>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</si>
  <si>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</si>
  <si>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</si>
  <si>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</si>
  <si>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</si>
  <si>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</si>
  <si>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</si>
  <si>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</si>
  <si>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</si>
  <si>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</si>
  <si>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</si>
  <si>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</si>
  <si>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</si>
  <si>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</si>
  <si>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</si>
  <si>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</si>
  <si>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</si>
  <si>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</si>
  <si>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</si>
  <si>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</si>
  <si>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</si>
  <si>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</si>
  <si>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</si>
  <si>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</si>
  <si>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</si>
  <si>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</si>
  <si>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</si>
  <si>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</si>
  <si>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</si>
  <si>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</si>
  <si>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</si>
  <si>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</si>
  <si>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</si>
  <si>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</si>
  <si>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</si>
  <si>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</si>
  <si>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</si>
  <si>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</si>
  <si>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</si>
  <si>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</si>
  <si>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</si>
  <si>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</si>
  <si>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</si>
  <si>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</si>
  <si>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</si>
  <si>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</si>
  <si>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</si>
  <si>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</si>
  <si>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</si>
  <si>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</si>
  <si>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</si>
  <si>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</si>
  <si>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</si>
  <si>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</si>
  <si>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</si>
  <si>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</si>
  <si>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</si>
  <si>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</si>
  <si>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</si>
  <si>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</si>
  <si>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</si>
  <si>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</si>
  <si>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</si>
  <si>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</si>
  <si>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</si>
  <si>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</si>
  <si>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</si>
  <si>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</si>
  <si>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</si>
  <si>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</si>
  <si>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</si>
  <si>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</si>
  <si>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</si>
  <si>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</si>
  <si>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</si>
  <si>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</si>
  <si>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</si>
  <si>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大津町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</si>
  <si>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</si>
  <si>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</si>
  <si>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</si>
  <si>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</si>
  <si>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</si>
  <si>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</si>
  <si>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</si>
  <si>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</si>
  <si>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</si>
  <si>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</si>
  <si>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</si>
  <si>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</si>
  <si>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</si>
  <si>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</si>
  <si>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</si>
  <si>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</si>
  <si>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定期的に点検調査を行い、令和元年度に策定したストックマネジメント計画による、緊急性等の優先順位に基づき効率的な老朽化対策を行い、安心・安全の確保に努める。なお、令和２年度から公営企業会計に移行したことにより指標上は良好であるが、実態として機械装置は老朽化が進んでいる状況である。</t>
    <rPh sb="81" eb="83">
      <t>レイワ</t>
    </rPh>
    <rPh sb="84" eb="86">
      <t>ネンド</t>
    </rPh>
    <rPh sb="104" eb="106">
      <t>シヒョウ</t>
    </rPh>
    <rPh sb="106" eb="107">
      <t>ジョウ</t>
    </rPh>
    <rPh sb="108" eb="110">
      <t>リョウコウ</t>
    </rPh>
    <rPh sb="115" eb="117">
      <t>ジッタイ</t>
    </rPh>
    <rPh sb="120" eb="122">
      <t>キカイ</t>
    </rPh>
    <rPh sb="122" eb="124">
      <t>ソウチ</t>
    </rPh>
    <rPh sb="125" eb="128">
      <t>ロウキュウカ</t>
    </rPh>
    <rPh sb="129" eb="130">
      <t>スス</t>
    </rPh>
    <rPh sb="134" eb="136">
      <t>ジョウキョウ</t>
    </rPh>
    <phoneticPr fontId="4"/>
  </si>
  <si>
    <t>　維持管理と改築更新、経営の効率化と健全化を図るため、令和２年度から公営企業会計に移行し、経営状況の明確化が図られている。
　令和６年４月使用分から平均１５％の料金値上げを実施したが、令和６年度中に見直した「下水道事業経営戦略」において、老朽化施設の更新により定期的に使用料を改定する必要があると示している。今後の更新投資等に備えるため、適正な料金体系を構築し効率的で健全な経営に努める。</t>
    <rPh sb="119" eb="122">
      <t>ロウキュウカ</t>
    </rPh>
    <rPh sb="122" eb="124">
      <t>シセツ</t>
    </rPh>
    <rPh sb="125" eb="127">
      <t>コウシン</t>
    </rPh>
    <rPh sb="130" eb="133">
      <t>テイキテキ</t>
    </rPh>
    <rPh sb="134" eb="137">
      <t>シヨウリョウ</t>
    </rPh>
    <rPh sb="138" eb="140">
      <t>カイテイ</t>
    </rPh>
    <rPh sb="142" eb="144">
      <t>ヒツヨウ</t>
    </rPh>
    <rPh sb="148" eb="149">
      <t>シメ</t>
    </rPh>
    <rPh sb="163" eb="164">
      <t>ソナ</t>
    </rPh>
    <rPh sb="169" eb="171">
      <t>テキセイ</t>
    </rPh>
    <rPh sb="180" eb="183">
      <t>コウリツテキ</t>
    </rPh>
    <rPh sb="184" eb="186">
      <t>ケンゼン</t>
    </rPh>
    <phoneticPr fontId="4"/>
  </si>
  <si>
    <t>①経常収支比率、⑤経費回収率　
　経常収支比率は類団と比較して低く９７.９８％であり、経費回収率も９２．１８％と賄えていないが、令和６年４月使用分から使用料を１５％値上げしたことで経営改善を図ることができた。
③流動比率
　短期的な債務に対する支払能力が類団より４４ポイント程度高い状況。ただし、流動資産に含まれる前払金は固定資産の取得に要するものであり、これを除くと依然として１００％を下回っている。その要因は償還元金であるが、翌年度に一般会計出資金で補填している。
④企業債残高対事業規模比率
類団比較で２１７ポイント程度低い状況であるが、今後は処理場の水処理施設増設や老朽化設備の更新などにより上昇していく見込み。
⑥汚水処理原価
　前年比で３円低くなっているが、これは物価上昇等により経費額が増加したものの、半導体関連企業の排水量増により有収水量が増加したことが主な要因である。今後も継続して経費削減や接続率の向上に努める。
⑦施設利用率
　今後、処理水量の増加を見込んでおり、令和７年度から４系目の増設増強工事を実施予定である。</t>
    <rPh sb="69" eb="70">
      <t>ガツ</t>
    </rPh>
    <rPh sb="70" eb="72">
      <t>シヨウ</t>
    </rPh>
    <rPh sb="72" eb="73">
      <t>ブン</t>
    </rPh>
    <rPh sb="75" eb="78">
      <t>シヨウリョウ</t>
    </rPh>
    <rPh sb="82" eb="84">
      <t>ネア</t>
    </rPh>
    <rPh sb="90" eb="92">
      <t>ケイエイ</t>
    </rPh>
    <rPh sb="92" eb="94">
      <t>カイゼン</t>
    </rPh>
    <rPh sb="95" eb="96">
      <t>ハカ</t>
    </rPh>
    <rPh sb="148" eb="150">
      <t>リュウドウ</t>
    </rPh>
    <rPh sb="150" eb="152">
      <t>シサン</t>
    </rPh>
    <rPh sb="153" eb="154">
      <t>フク</t>
    </rPh>
    <rPh sb="157" eb="160">
      <t>マエバライキン</t>
    </rPh>
    <rPh sb="161" eb="163">
      <t>コテイ</t>
    </rPh>
    <rPh sb="163" eb="165">
      <t>シサン</t>
    </rPh>
    <rPh sb="166" eb="168">
      <t>シュトク</t>
    </rPh>
    <rPh sb="169" eb="170">
      <t>ヨウ</t>
    </rPh>
    <rPh sb="181" eb="182">
      <t>ノゾ</t>
    </rPh>
    <rPh sb="184" eb="186">
      <t>イゼン</t>
    </rPh>
    <rPh sb="194" eb="196">
      <t>シタマワ</t>
    </rPh>
    <rPh sb="203" eb="205">
      <t>ヨウイン</t>
    </rPh>
    <rPh sb="206" eb="208">
      <t>ショウカン</t>
    </rPh>
    <rPh sb="208" eb="210">
      <t>ガンキン</t>
    </rPh>
    <rPh sb="215" eb="218">
      <t>ヨクネンド</t>
    </rPh>
    <rPh sb="219" eb="221">
      <t>イッパン</t>
    </rPh>
    <rPh sb="221" eb="223">
      <t>カイケイ</t>
    </rPh>
    <rPh sb="223" eb="226">
      <t>シュッシキン</t>
    </rPh>
    <rPh sb="227" eb="229">
      <t>ホテン</t>
    </rPh>
    <rPh sb="261" eb="263">
      <t>テイド</t>
    </rPh>
    <rPh sb="263" eb="264">
      <t>ヒク</t>
    </rPh>
    <rPh sb="265" eb="267">
      <t>ジョウキョウ</t>
    </rPh>
    <rPh sb="272" eb="274">
      <t>コンゴ</t>
    </rPh>
    <rPh sb="275" eb="278">
      <t>ショリジョウ</t>
    </rPh>
    <rPh sb="279" eb="280">
      <t>ミズ</t>
    </rPh>
    <rPh sb="280" eb="282">
      <t>ショリ</t>
    </rPh>
    <rPh sb="282" eb="284">
      <t>シセツ</t>
    </rPh>
    <rPh sb="284" eb="286">
      <t>ゾウセツ</t>
    </rPh>
    <rPh sb="287" eb="290">
      <t>ロウキュウカ</t>
    </rPh>
    <rPh sb="290" eb="292">
      <t>セツビ</t>
    </rPh>
    <rPh sb="293" eb="295">
      <t>コウシン</t>
    </rPh>
    <rPh sb="300" eb="302">
      <t>ジョウショウ</t>
    </rPh>
    <rPh sb="306" eb="308">
      <t>ミコ</t>
    </rPh>
    <rPh sb="320" eb="323">
      <t>ゼンネンヒ</t>
    </rPh>
    <rPh sb="325" eb="326">
      <t>エン</t>
    </rPh>
    <rPh sb="326" eb="327">
      <t>ヒク</t>
    </rPh>
    <rPh sb="338" eb="340">
      <t>ブッカ</t>
    </rPh>
    <rPh sb="340" eb="342">
      <t>ジョウショウ</t>
    </rPh>
    <rPh sb="342" eb="343">
      <t>トウ</t>
    </rPh>
    <rPh sb="346" eb="348">
      <t>ケイヒ</t>
    </rPh>
    <rPh sb="348" eb="349">
      <t>ガク</t>
    </rPh>
    <rPh sb="350" eb="352">
      <t>ゾウカ</t>
    </rPh>
    <rPh sb="358" eb="361">
      <t>ハンドウタイ</t>
    </rPh>
    <rPh sb="361" eb="363">
      <t>カンレン</t>
    </rPh>
    <rPh sb="363" eb="365">
      <t>キギョウ</t>
    </rPh>
    <rPh sb="366" eb="368">
      <t>ハイスイ</t>
    </rPh>
    <rPh sb="368" eb="369">
      <t>リョウ</t>
    </rPh>
    <rPh sb="369" eb="370">
      <t>ゾウ</t>
    </rPh>
    <rPh sb="373" eb="375">
      <t>ユウシュウ</t>
    </rPh>
    <rPh sb="375" eb="377">
      <t>スイリョウ</t>
    </rPh>
    <rPh sb="378" eb="380">
      <t>ゾウカ</t>
    </rPh>
    <rPh sb="385" eb="386">
      <t>オモ</t>
    </rPh>
    <rPh sb="387" eb="389">
      <t>ヨウイン</t>
    </rPh>
    <rPh sb="393" eb="395">
      <t>コンゴ</t>
    </rPh>
    <rPh sb="443" eb="445">
      <t>レイワ</t>
    </rPh>
    <rPh sb="446" eb="448">
      <t>ネンド</t>
    </rPh>
    <rPh sb="452" eb="453">
      <t>メ</t>
    </rPh>
    <rPh sb="461" eb="463">
      <t>ジッシ</t>
    </rPh>
    <rPh sb="463" eb="465">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</si>
</sst>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1.38</c:v>
                </c:pt>
                <c:pt idx="1">
                  <c:v>2.72</c:v>
                </c:pt>
                <c:pt idx="2">
                  <c:v>2.0099999999999998</c:v>
                </c:pt>
                <c:pt idx="3" formatCode="#,##0.00;&quot;△&quot;#,##0.00">
                  <c:v>0</c:v>
                </c:pt>
                <c:pt idx="4" formatCode="#,##0.00;&quot;△&quot;#,##0.00">
                  <c:v>0</c:v>
                </c:pt>
              </c:numCache>
            </c:numRef>
          </c:val>
          <c:extLst>
            <c:ext xmlns:c16="http://schemas.microsoft.com/office/drawing/2014/chart" uri="{C3380CC4-5D6E-409C-BE32-E72D297353CC}">
              <c16:uniqueId val="{00000000-CBED-4952-A0C2-AAECDD8E8EE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CBED-4952-A0C2-AAECDD8E8EE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80.05</c:v>
                </c:pt>
                <c:pt idx="1">
                  <c:v>82.1</c:v>
                </c:pt>
                <c:pt idx="2">
                  <c:v>73.55</c:v>
                </c:pt>
                <c:pt idx="3">
                  <c:v>72.98</c:v>
                </c:pt>
                <c:pt idx="4">
                  <c:v>74.88</c:v>
                </c:pt>
              </c:numCache>
            </c:numRef>
          </c:val>
          <c:extLst>
            <c:ext xmlns:c16="http://schemas.microsoft.com/office/drawing/2014/chart" uri="{C3380CC4-5D6E-409C-BE32-E72D297353CC}">
              <c16:uniqueId val="{00000000-7B9C-49CE-BB80-19A1DBE759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7B9C-49CE-BB80-19A1DBE759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95.24</c:v>
                </c:pt>
                <c:pt idx="1">
                  <c:v>94.99</c:v>
                </c:pt>
                <c:pt idx="2">
                  <c:v>95.36</c:v>
                </c:pt>
                <c:pt idx="3">
                  <c:v>95.86</c:v>
                </c:pt>
                <c:pt idx="4">
                  <c:v>96.02</c:v>
                </c:pt>
              </c:numCache>
            </c:numRef>
          </c:val>
          <c:extLst>
            <c:ext xmlns:c16="http://schemas.microsoft.com/office/drawing/2014/chart" uri="{C3380CC4-5D6E-409C-BE32-E72D297353CC}">
              <c16:uniqueId val="{00000000-0806-4BA7-BDF1-23B36C0279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0806-4BA7-BDF1-23B36C0279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92.33</c:v>
                </c:pt>
                <c:pt idx="1">
                  <c:v>93.88</c:v>
                </c:pt>
                <c:pt idx="2">
                  <c:v>96.25</c:v>
                </c:pt>
                <c:pt idx="3">
                  <c:v>92.48</c:v>
                </c:pt>
                <c:pt idx="4">
                  <c:v>97.98</c:v>
                </c:pt>
              </c:numCache>
            </c:numRef>
          </c:val>
          <c:extLst>
            <c:ext xmlns:c16="http://schemas.microsoft.com/office/drawing/2014/chart" uri="{C3380CC4-5D6E-409C-BE32-E72D297353CC}">
              <c16:uniqueId val="{00000000-0789-430F-814A-454A6DA251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0789-430F-814A-454A6DA251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4.08</c:v>
                </c:pt>
                <c:pt idx="1">
                  <c:v>7.87</c:v>
                </c:pt>
                <c:pt idx="2">
                  <c:v>10.64</c:v>
                </c:pt>
                <c:pt idx="3">
                  <c:v>13.86</c:v>
                </c:pt>
                <c:pt idx="4">
                  <c:v>16.98</c:v>
                </c:pt>
              </c:numCache>
            </c:numRef>
          </c:val>
          <c:extLst>
            <c:ext xmlns:c16="http://schemas.microsoft.com/office/drawing/2014/chart" uri="{C3380CC4-5D6E-409C-BE32-E72D297353CC}">
              <c16:uniqueId val="{00000000-0F7B-47C2-AA45-0C8F82B5B7E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0F7B-47C2-AA45-0C8F82B5B7E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DA-4FDA-AEB8-6688B1C609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30DA-4FDA-AEB8-6688B1C609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15.45</c:v>
                </c:pt>
                <c:pt idx="1">
                  <c:v>25.65</c:v>
                </c:pt>
                <c:pt idx="2">
                  <c:v>31.39</c:v>
                </c:pt>
                <c:pt idx="3">
                  <c:v>44.14</c:v>
                </c:pt>
                <c:pt idx="4">
                  <c:v>40.69</c:v>
                </c:pt>
              </c:numCache>
            </c:numRef>
          </c:val>
          <c:extLst>
            <c:ext xmlns:c16="http://schemas.microsoft.com/office/drawing/2014/chart" uri="{C3380CC4-5D6E-409C-BE32-E72D297353CC}">
              <c16:uniqueId val="{00000000-B7B2-4DC3-8E66-B881A31630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B7B2-4DC3-8E66-B881A31630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45.54</c:v>
                </c:pt>
                <c:pt idx="1">
                  <c:v>74.760000000000005</c:v>
                </c:pt>
                <c:pt idx="2">
                  <c:v>81.42</c:v>
                </c:pt>
                <c:pt idx="3">
                  <c:v>95.4</c:v>
                </c:pt>
                <c:pt idx="4">
                  <c:v>118</c:v>
                </c:pt>
              </c:numCache>
            </c:numRef>
          </c:val>
          <c:extLst>
            <c:ext xmlns:c16="http://schemas.microsoft.com/office/drawing/2014/chart" uri="{C3380CC4-5D6E-409C-BE32-E72D297353CC}">
              <c16:uniqueId val="{00000000-DF46-4B47-9E05-74D158A321A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DF46-4B47-9E05-74D158A321A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805.32</c:v>
                </c:pt>
                <c:pt idx="1">
                  <c:v>762.9</c:v>
                </c:pt>
                <c:pt idx="2">
                  <c:v>739.23</c:v>
                </c:pt>
                <c:pt idx="3">
                  <c:v>695.68</c:v>
                </c:pt>
                <c:pt idx="4">
                  <c:v>577.88</c:v>
                </c:pt>
              </c:numCache>
            </c:numRef>
          </c:val>
          <c:extLst>
            <c:ext xmlns:c16="http://schemas.microsoft.com/office/drawing/2014/chart" uri="{C3380CC4-5D6E-409C-BE32-E72D297353CC}">
              <c16:uniqueId val="{00000000-363A-40EB-9DAC-6A7FAA2463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363A-40EB-9DAC-6A7FAA2463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160.49</c:v>
                </c:pt>
                <c:pt idx="1">
                  <c:v>80.23</c:v>
                </c:pt>
                <c:pt idx="2">
                  <c:v>84.5</c:v>
                </c:pt>
                <c:pt idx="3">
                  <c:v>79.88</c:v>
                </c:pt>
                <c:pt idx="4">
                  <c:v>92.18</c:v>
                </c:pt>
              </c:numCache>
            </c:numRef>
          </c:val>
          <c:extLst>
            <c:ext xmlns:c16="http://schemas.microsoft.com/office/drawing/2014/chart" uri="{C3380CC4-5D6E-409C-BE32-E72D297353CC}">
              <c16:uniqueId val="{00000000-62D2-431D-B00F-13ABDF1D906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62D2-431D-B00F-13ABDF1D906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72.349999999999994</c:v>
                </c:pt>
                <c:pt idx="1">
                  <c:v>145.87</c:v>
                </c:pt>
                <c:pt idx="2">
                  <c:v>138.81</c:v>
                </c:pt>
                <c:pt idx="3">
                  <c:v>147.34</c:v>
                </c:pt>
                <c:pt idx="4">
                  <c:v>144.77000000000001</c:v>
                </c:pt>
              </c:numCache>
            </c:numRef>
          </c:val>
          <c:extLst>
            <c:ext xmlns:c16="http://schemas.microsoft.com/office/drawing/2014/chart" uri="{C3380CC4-5D6E-409C-BE32-E72D297353CC}">
              <c16:uniqueId val="{00000000-ECF6-4A51-B5FE-19613CFD09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ECF6-4A51-B5FE-19613CFD09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熊本県　大津町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Cc1</v>
      </c>
      <c r="X8" s="65"/>
      <c r="Y8" s="65"/>
      <c r="Z8" s="65"/>
      <c r="AA8" s="65"/>
      <c r="AB8" s="65"/>
      <c r="AC8" s="65"/>
      <c r="AD8" s="66" t="str">
        <f>データ!$M$6</f>
        <v>非設置</v>
      </c>
      <c r="AE8" s="66"/>
      <c r="AF8" s="66"/>
      <c r="AG8" s="66"/>
      <c r="AH8" s="66"/>
      <c r="AI8" s="66"/>
      <c r="AJ8" s="66"/>
      <c r="AK8" s="3"/>
      <c r="AL8" s="54">
        <f>データ!S6</f>
        <v>36343</v>
      </c>
      <c r="AM8" s="54"/>
      <c r="AN8" s="54"/>
      <c r="AO8" s="54"/>
      <c r="AP8" s="54"/>
      <c r="AQ8" s="54"/>
      <c r="AR8" s="54"/>
      <c r="AS8" s="54"/>
      <c r="AT8" s="53">
        <f>データ!T6</f>
        <v>99.1</v>
      </c>
      <c r="AU8" s="53"/>
      <c r="AV8" s="53"/>
      <c r="AW8" s="53"/>
      <c r="AX8" s="53"/>
      <c r="AY8" s="53"/>
      <c r="AZ8" s="53"/>
      <c r="BA8" s="53"/>
      <c r="BB8" s="53">
        <f>データ!U6</f>
        <v>366.73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73.040000000000006</v>
      </c>
      <c r="J10" s="53"/>
      <c r="K10" s="53"/>
      <c r="L10" s="53"/>
      <c r="M10" s="53"/>
      <c r="N10" s="53"/>
      <c r="O10" s="53"/>
      <c r="P10" s="53">
        <f>データ!P6</f>
        <v>78.34</v>
      </c>
      <c r="Q10" s="53"/>
      <c r="R10" s="53"/>
      <c r="S10" s="53"/>
      <c r="T10" s="53"/>
      <c r="U10" s="53"/>
      <c r="V10" s="53"/>
      <c r="W10" s="53">
        <f>データ!Q6</f>
        <v>100</v>
      </c>
      <c r="X10" s="53"/>
      <c r="Y10" s="53"/>
      <c r="Z10" s="53"/>
      <c r="AA10" s="53"/>
      <c r="AB10" s="53"/>
      <c r="AC10" s="53"/>
      <c r="AD10" s="54">
        <f>データ!R6</f>
        <v>2520</v>
      </c>
      <c r="AE10" s="54"/>
      <c r="AF10" s="54"/>
      <c r="AG10" s="54"/>
      <c r="AH10" s="54"/>
      <c r="AI10" s="54"/>
      <c r="AJ10" s="54"/>
      <c r="AK10" s="2"/>
      <c r="AL10" s="54">
        <f>データ!V6</f>
        <v>28569</v>
      </c>
      <c r="AM10" s="54"/>
      <c r="AN10" s="54"/>
      <c r="AO10" s="54"/>
      <c r="AP10" s="54"/>
      <c r="AQ10" s="54"/>
      <c r="AR10" s="54"/>
      <c r="AS10" s="54"/>
      <c r="AT10" s="53">
        <f>データ!W6</f>
        <v>7.31</v>
      </c>
      <c r="AU10" s="53"/>
      <c r="AV10" s="53"/>
      <c r="AW10" s="53"/>
      <c r="AX10" s="53"/>
      <c r="AY10" s="53"/>
      <c r="AZ10" s="53"/>
      <c r="BA10" s="53"/>
      <c r="BB10" s="53">
        <f>データ!X6</f>
        <v>3908.21</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W4aBtOhongmNO9McsSy3+Qt+t1+U8eoCGT9z5kq3OCw3gLs1enlMuxlEI7Z0m49h6tGSVYxX5jNJhAV1HZGHGw==" saltValue="Cf7TqtHJGAgdnbD1Owu8D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434035</v>
      </c>
      <c r="D6" s="19">
        <f t="shared" si="3"/>
        <v>46</v>
      </c>
      <c r="E6" s="19">
        <f t="shared" si="3"/>
        <v>17</v>
      </c>
      <c r="F6" s="19">
        <f t="shared" si="3"/>
        <v>1</v>
      </c>
      <c r="G6" s="19">
        <f t="shared" si="3"/>
        <v>0</v>
      </c>
      <c r="H6" s="19" t="str">
        <f t="shared" si="3"/>
        <v>熊本県　大津町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73.040000000000006</v>
      </c>
      <c r="P6" s="20">
        <f t="shared" si="3"/>
        <v>78.34</v>
      </c>
      <c r="Q6" s="20">
        <f t="shared" si="3"/>
        <v>100</v>
      </c>
      <c r="R6" s="20">
        <f t="shared" si="3"/>
        <v>2520</v>
      </c>
      <c r="S6" s="20">
        <f t="shared" si="3"/>
        <v>36343</v>
      </c>
      <c r="T6" s="20">
        <f t="shared" si="3"/>
        <v>99.1</v>
      </c>
      <c r="U6" s="20">
        <f t="shared" si="3"/>
        <v>366.73</v>
      </c>
      <c r="V6" s="20">
        <f t="shared" si="3"/>
        <v>28569</v>
      </c>
      <c r="W6" s="20">
        <f t="shared" si="3"/>
        <v>7.31</v>
      </c>
      <c r="X6" s="20">
        <f t="shared" si="3"/>
        <v>3908.21</v>
      </c>
      <c r="Y6" s="21">
        <f>IF(Y7="",NA(),Y7)</f>
        <v>92.33</v>
      </c>
      <c r="Z6" s="21">
        <f t="shared" ref="Z6:AH6" si="4">IF(Z7="",NA(),Z7)</f>
        <v>93.88</v>
      </c>
      <c r="AA6" s="21">
        <f t="shared" si="4"/>
        <v>96.25</v>
      </c>
      <c r="AB6" s="21">
        <f t="shared" si="4"/>
        <v>92.48</v>
      </c>
      <c r="AC6" s="21">
        <f t="shared" si="4"/>
        <v>97.98</v>
      </c>
      <c r="AD6" s="21">
        <f t="shared" si="4"/>
        <v>106.5</v>
      </c>
      <c r="AE6" s="21">
        <f t="shared" si="4"/>
        <v>106.22</v>
      </c>
      <c r="AF6" s="21">
        <f t="shared" si="4"/>
        <v>107.01</v>
      </c>
      <c r="AG6" s="21">
        <f t="shared" si="4"/>
        <v>106.53</v>
      </c>
      <c r="AH6" s="21">
        <f t="shared" si="4"/>
        <v>105.5</v>
      </c>
      <c r="AI6" s="20" t="str">
        <f>IF(AI7="","",IF(AI7="-","【-】","【"&amp;SUBSTITUTE(TEXT(AI7,"#,##0.00"),"-","△")&amp;"】"))</f>
        <v>【105.36】</v>
      </c>
      <c r="AJ6" s="21">
        <f>IF(AJ7="",NA(),AJ7)</f>
        <v>15.45</v>
      </c>
      <c r="AK6" s="21">
        <f t="shared" ref="AK6:AS6" si="5">IF(AK7="",NA(),AK7)</f>
        <v>25.65</v>
      </c>
      <c r="AL6" s="21">
        <f t="shared" si="5"/>
        <v>31.39</v>
      </c>
      <c r="AM6" s="21">
        <f t="shared" si="5"/>
        <v>44.14</v>
      </c>
      <c r="AN6" s="21">
        <f t="shared" si="5"/>
        <v>40.69</v>
      </c>
      <c r="AO6" s="21">
        <f t="shared" si="5"/>
        <v>18.36</v>
      </c>
      <c r="AP6" s="21">
        <f t="shared" si="5"/>
        <v>18.010000000000002</v>
      </c>
      <c r="AQ6" s="21">
        <f t="shared" si="5"/>
        <v>23.86</v>
      </c>
      <c r="AR6" s="21">
        <f t="shared" si="5"/>
        <v>18.41</v>
      </c>
      <c r="AS6" s="21">
        <f t="shared" si="5"/>
        <v>16.91</v>
      </c>
      <c r="AT6" s="20" t="str">
        <f>IF(AT7="","",IF(AT7="-","【-】","【"&amp;SUBSTITUTE(TEXT(AT7,"#,##0.00"),"-","△")&amp;"】"))</f>
        <v>【3.12】</v>
      </c>
      <c r="AU6" s="21">
        <f>IF(AU7="",NA(),AU7)</f>
        <v>45.54</v>
      </c>
      <c r="AV6" s="21">
        <f t="shared" ref="AV6:BD6" si="6">IF(AV7="",NA(),AV7)</f>
        <v>74.760000000000005</v>
      </c>
      <c r="AW6" s="21">
        <f t="shared" si="6"/>
        <v>81.42</v>
      </c>
      <c r="AX6" s="21">
        <f t="shared" si="6"/>
        <v>95.4</v>
      </c>
      <c r="AY6" s="21">
        <f t="shared" si="6"/>
        <v>118</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805.32</v>
      </c>
      <c r="BG6" s="21">
        <f t="shared" ref="BG6:BO6" si="7">IF(BG7="",NA(),BG7)</f>
        <v>762.9</v>
      </c>
      <c r="BH6" s="21">
        <f t="shared" si="7"/>
        <v>739.23</v>
      </c>
      <c r="BI6" s="21">
        <f t="shared" si="7"/>
        <v>695.68</v>
      </c>
      <c r="BJ6" s="21">
        <f t="shared" si="7"/>
        <v>577.88</v>
      </c>
      <c r="BK6" s="21">
        <f t="shared" si="7"/>
        <v>789.08</v>
      </c>
      <c r="BL6" s="21">
        <f t="shared" si="7"/>
        <v>747.84</v>
      </c>
      <c r="BM6" s="21">
        <f t="shared" si="7"/>
        <v>804.98</v>
      </c>
      <c r="BN6" s="21">
        <f t="shared" si="7"/>
        <v>767.56</v>
      </c>
      <c r="BO6" s="21">
        <f t="shared" si="7"/>
        <v>795.22</v>
      </c>
      <c r="BP6" s="20" t="str">
        <f>IF(BP7="","",IF(BP7="-","【-】","【"&amp;SUBSTITUTE(TEXT(BP7,"#,##0.00"),"-","△")&amp;"】"))</f>
        <v>【602.56】</v>
      </c>
      <c r="BQ6" s="21">
        <f>IF(BQ7="",NA(),BQ7)</f>
        <v>160.49</v>
      </c>
      <c r="BR6" s="21">
        <f t="shared" ref="BR6:BZ6" si="8">IF(BR7="",NA(),BR7)</f>
        <v>80.23</v>
      </c>
      <c r="BS6" s="21">
        <f t="shared" si="8"/>
        <v>84.5</v>
      </c>
      <c r="BT6" s="21">
        <f t="shared" si="8"/>
        <v>79.88</v>
      </c>
      <c r="BU6" s="21">
        <f t="shared" si="8"/>
        <v>92.18</v>
      </c>
      <c r="BV6" s="21">
        <f t="shared" si="8"/>
        <v>88.25</v>
      </c>
      <c r="BW6" s="21">
        <f t="shared" si="8"/>
        <v>90.17</v>
      </c>
      <c r="BX6" s="21">
        <f t="shared" si="8"/>
        <v>88.71</v>
      </c>
      <c r="BY6" s="21">
        <f t="shared" si="8"/>
        <v>90.23</v>
      </c>
      <c r="BZ6" s="21">
        <f t="shared" si="8"/>
        <v>90.78</v>
      </c>
      <c r="CA6" s="20" t="str">
        <f>IF(CA7="","",IF(CA7="-","【-】","【"&amp;SUBSTITUTE(TEXT(CA7,"#,##0.00"),"-","△")&amp;"】"))</f>
        <v>【97.94】</v>
      </c>
      <c r="CB6" s="21">
        <f>IF(CB7="",NA(),CB7)</f>
        <v>72.349999999999994</v>
      </c>
      <c r="CC6" s="21">
        <f t="shared" ref="CC6:CK6" si="9">IF(CC7="",NA(),CC7)</f>
        <v>145.87</v>
      </c>
      <c r="CD6" s="21">
        <f t="shared" si="9"/>
        <v>138.81</v>
      </c>
      <c r="CE6" s="21">
        <f t="shared" si="9"/>
        <v>147.34</v>
      </c>
      <c r="CF6" s="21">
        <f t="shared" si="9"/>
        <v>144.77000000000001</v>
      </c>
      <c r="CG6" s="21">
        <f t="shared" si="9"/>
        <v>176.37</v>
      </c>
      <c r="CH6" s="21">
        <f t="shared" si="9"/>
        <v>173.17</v>
      </c>
      <c r="CI6" s="21">
        <f t="shared" si="9"/>
        <v>174.8</v>
      </c>
      <c r="CJ6" s="21">
        <f t="shared" si="9"/>
        <v>170.2</v>
      </c>
      <c r="CK6" s="21">
        <f t="shared" si="9"/>
        <v>170.83</v>
      </c>
      <c r="CL6" s="20" t="str">
        <f>IF(CL7="","",IF(CL7="-","【-】","【"&amp;SUBSTITUTE(TEXT(CL7,"#,##0.00"),"-","△")&amp;"】"))</f>
        <v>【140.98】</v>
      </c>
      <c r="CM6" s="21">
        <f>IF(CM7="",NA(),CM7)</f>
        <v>80.05</v>
      </c>
      <c r="CN6" s="21">
        <f t="shared" ref="CN6:CV6" si="10">IF(CN7="",NA(),CN7)</f>
        <v>82.1</v>
      </c>
      <c r="CO6" s="21">
        <f t="shared" si="10"/>
        <v>73.55</v>
      </c>
      <c r="CP6" s="21">
        <f t="shared" si="10"/>
        <v>72.98</v>
      </c>
      <c r="CQ6" s="21">
        <f t="shared" si="10"/>
        <v>74.88</v>
      </c>
      <c r="CR6" s="21">
        <f t="shared" si="10"/>
        <v>56.72</v>
      </c>
      <c r="CS6" s="21">
        <f t="shared" si="10"/>
        <v>56.43</v>
      </c>
      <c r="CT6" s="21">
        <f t="shared" si="10"/>
        <v>55.82</v>
      </c>
      <c r="CU6" s="21">
        <f t="shared" si="10"/>
        <v>56.51</v>
      </c>
      <c r="CV6" s="21">
        <f t="shared" si="10"/>
        <v>56.85</v>
      </c>
      <c r="CW6" s="20" t="str">
        <f>IF(CW7="","",IF(CW7="-","【-】","【"&amp;SUBSTITUTE(TEXT(CW7,"#,##0.00"),"-","△")&amp;"】"))</f>
        <v>【60.13】</v>
      </c>
      <c r="CX6" s="21">
        <f>IF(CX7="",NA(),CX7)</f>
        <v>95.24</v>
      </c>
      <c r="CY6" s="21">
        <f t="shared" ref="CY6:DG6" si="11">IF(CY7="",NA(),CY7)</f>
        <v>94.99</v>
      </c>
      <c r="CZ6" s="21">
        <f t="shared" si="11"/>
        <v>95.36</v>
      </c>
      <c r="DA6" s="21">
        <f t="shared" si="11"/>
        <v>95.86</v>
      </c>
      <c r="DB6" s="21">
        <f t="shared" si="11"/>
        <v>96.02</v>
      </c>
      <c r="DC6" s="21">
        <f t="shared" si="11"/>
        <v>90.72</v>
      </c>
      <c r="DD6" s="21">
        <f t="shared" si="11"/>
        <v>91.07</v>
      </c>
      <c r="DE6" s="21">
        <f t="shared" si="11"/>
        <v>90.67</v>
      </c>
      <c r="DF6" s="21">
        <f t="shared" si="11"/>
        <v>90.62</v>
      </c>
      <c r="DG6" s="21">
        <f t="shared" si="11"/>
        <v>90.79</v>
      </c>
      <c r="DH6" s="20" t="str">
        <f>IF(DH7="","",IF(DH7="-","【-】","【"&amp;SUBSTITUTE(TEXT(DH7,"#,##0.00"),"-","△")&amp;"】"))</f>
        <v>【96.00】</v>
      </c>
      <c r="DI6" s="21">
        <f>IF(DI7="",NA(),DI7)</f>
        <v>4.08</v>
      </c>
      <c r="DJ6" s="21">
        <f t="shared" ref="DJ6:DR6" si="12">IF(DJ7="",NA(),DJ7)</f>
        <v>7.87</v>
      </c>
      <c r="DK6" s="21">
        <f t="shared" si="12"/>
        <v>10.64</v>
      </c>
      <c r="DL6" s="21">
        <f t="shared" si="12"/>
        <v>13.86</v>
      </c>
      <c r="DM6" s="21">
        <f t="shared" si="12"/>
        <v>16.98</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1.38</v>
      </c>
      <c r="EF6" s="21">
        <f t="shared" ref="EF6:EN6" si="14">IF(EF7="",NA(),EF7)</f>
        <v>2.72</v>
      </c>
      <c r="EG6" s="21">
        <f t="shared" si="14"/>
        <v>2.0099999999999998</v>
      </c>
      <c r="EH6" s="20">
        <f t="shared" si="14"/>
        <v>0</v>
      </c>
      <c r="EI6" s="20">
        <f t="shared" si="14"/>
        <v>0</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15">
      <c r="A7" s="14"/>
      <c r="B7" s="23">
        <v>2024</v>
      </c>
      <c r="C7" s="23">
        <v>434035</v>
      </c>
      <c r="D7" s="23">
        <v>46</v>
      </c>
      <c r="E7" s="23">
        <v>17</v>
      </c>
      <c r="F7" s="23">
        <v>1</v>
      </c>
      <c r="G7" s="23">
        <v>0</v>
      </c>
      <c r="H7" s="23" t="s">
        <v>96</v>
      </c>
      <c r="I7" s="23" t="s">
        <v>97</v>
      </c>
      <c r="J7" s="23" t="s">
        <v>98</v>
      </c>
      <c r="K7" s="23" t="s">
        <v>99</v>
      </c>
      <c r="L7" s="23" t="s">
        <v>100</v>
      </c>
      <c r="M7" s="23" t="s">
        <v>101</v>
      </c>
      <c r="N7" s="24" t="s">
        <v>102</v>
      </c>
      <c r="O7" s="24">
        <v>73.040000000000006</v>
      </c>
      <c r="P7" s="24">
        <v>78.34</v>
      </c>
      <c r="Q7" s="24">
        <v>100</v>
      </c>
      <c r="R7" s="24">
        <v>2520</v>
      </c>
      <c r="S7" s="24">
        <v>36343</v>
      </c>
      <c r="T7" s="24">
        <v>99.1</v>
      </c>
      <c r="U7" s="24">
        <v>366.73</v>
      </c>
      <c r="V7" s="24">
        <v>28569</v>
      </c>
      <c r="W7" s="24">
        <v>7.31</v>
      </c>
      <c r="X7" s="24">
        <v>3908.21</v>
      </c>
      <c r="Y7" s="24">
        <v>92.33</v>
      </c>
      <c r="Z7" s="24">
        <v>93.88</v>
      </c>
      <c r="AA7" s="24">
        <v>96.25</v>
      </c>
      <c r="AB7" s="24">
        <v>92.48</v>
      </c>
      <c r="AC7" s="24">
        <v>97.98</v>
      </c>
      <c r="AD7" s="24">
        <v>106.5</v>
      </c>
      <c r="AE7" s="24">
        <v>106.22</v>
      </c>
      <c r="AF7" s="24">
        <v>107.01</v>
      </c>
      <c r="AG7" s="24">
        <v>106.53</v>
      </c>
      <c r="AH7" s="24">
        <v>105.5</v>
      </c>
      <c r="AI7" s="24">
        <v>105.36</v>
      </c>
      <c r="AJ7" s="24">
        <v>15.45</v>
      </c>
      <c r="AK7" s="24">
        <v>25.65</v>
      </c>
      <c r="AL7" s="24">
        <v>31.39</v>
      </c>
      <c r="AM7" s="24">
        <v>44.14</v>
      </c>
      <c r="AN7" s="24">
        <v>40.69</v>
      </c>
      <c r="AO7" s="24">
        <v>18.36</v>
      </c>
      <c r="AP7" s="24">
        <v>18.010000000000002</v>
      </c>
      <c r="AQ7" s="24">
        <v>23.86</v>
      </c>
      <c r="AR7" s="24">
        <v>18.41</v>
      </c>
      <c r="AS7" s="24">
        <v>16.91</v>
      </c>
      <c r="AT7" s="24">
        <v>3.12</v>
      </c>
      <c r="AU7" s="24">
        <v>45.54</v>
      </c>
      <c r="AV7" s="24">
        <v>74.760000000000005</v>
      </c>
      <c r="AW7" s="24">
        <v>81.42</v>
      </c>
      <c r="AX7" s="24">
        <v>95.4</v>
      </c>
      <c r="AY7" s="24">
        <v>118</v>
      </c>
      <c r="AZ7" s="24">
        <v>55.6</v>
      </c>
      <c r="BA7" s="24">
        <v>59.4</v>
      </c>
      <c r="BB7" s="24">
        <v>68.27</v>
      </c>
      <c r="BC7" s="24">
        <v>74.790000000000006</v>
      </c>
      <c r="BD7" s="24">
        <v>73.930000000000007</v>
      </c>
      <c r="BE7" s="24">
        <v>82.75</v>
      </c>
      <c r="BF7" s="24">
        <v>805.32</v>
      </c>
      <c r="BG7" s="24">
        <v>762.9</v>
      </c>
      <c r="BH7" s="24">
        <v>739.23</v>
      </c>
      <c r="BI7" s="24">
        <v>695.68</v>
      </c>
      <c r="BJ7" s="24">
        <v>577.88</v>
      </c>
      <c r="BK7" s="24">
        <v>789.08</v>
      </c>
      <c r="BL7" s="24">
        <v>747.84</v>
      </c>
      <c r="BM7" s="24">
        <v>804.98</v>
      </c>
      <c r="BN7" s="24">
        <v>767.56</v>
      </c>
      <c r="BO7" s="24">
        <v>795.22</v>
      </c>
      <c r="BP7" s="24">
        <v>602.55999999999995</v>
      </c>
      <c r="BQ7" s="24">
        <v>160.49</v>
      </c>
      <c r="BR7" s="24">
        <v>80.23</v>
      </c>
      <c r="BS7" s="24">
        <v>84.5</v>
      </c>
      <c r="BT7" s="24">
        <v>79.88</v>
      </c>
      <c r="BU7" s="24">
        <v>92.18</v>
      </c>
      <c r="BV7" s="24">
        <v>88.25</v>
      </c>
      <c r="BW7" s="24">
        <v>90.17</v>
      </c>
      <c r="BX7" s="24">
        <v>88.71</v>
      </c>
      <c r="BY7" s="24">
        <v>90.23</v>
      </c>
      <c r="BZ7" s="24">
        <v>90.78</v>
      </c>
      <c r="CA7" s="24">
        <v>97.94</v>
      </c>
      <c r="CB7" s="24">
        <v>72.349999999999994</v>
      </c>
      <c r="CC7" s="24">
        <v>145.87</v>
      </c>
      <c r="CD7" s="24">
        <v>138.81</v>
      </c>
      <c r="CE7" s="24">
        <v>147.34</v>
      </c>
      <c r="CF7" s="24">
        <v>144.77000000000001</v>
      </c>
      <c r="CG7" s="24">
        <v>176.37</v>
      </c>
      <c r="CH7" s="24">
        <v>173.17</v>
      </c>
      <c r="CI7" s="24">
        <v>174.8</v>
      </c>
      <c r="CJ7" s="24">
        <v>170.2</v>
      </c>
      <c r="CK7" s="24">
        <v>170.83</v>
      </c>
      <c r="CL7" s="24">
        <v>140.97999999999999</v>
      </c>
      <c r="CM7" s="24">
        <v>80.05</v>
      </c>
      <c r="CN7" s="24">
        <v>82.1</v>
      </c>
      <c r="CO7" s="24">
        <v>73.55</v>
      </c>
      <c r="CP7" s="24">
        <v>72.98</v>
      </c>
      <c r="CQ7" s="24">
        <v>74.88</v>
      </c>
      <c r="CR7" s="24">
        <v>56.72</v>
      </c>
      <c r="CS7" s="24">
        <v>56.43</v>
      </c>
      <c r="CT7" s="24">
        <v>55.82</v>
      </c>
      <c r="CU7" s="24">
        <v>56.51</v>
      </c>
      <c r="CV7" s="24">
        <v>56.85</v>
      </c>
      <c r="CW7" s="24">
        <v>60.13</v>
      </c>
      <c r="CX7" s="24">
        <v>95.24</v>
      </c>
      <c r="CY7" s="24">
        <v>94.99</v>
      </c>
      <c r="CZ7" s="24">
        <v>95.36</v>
      </c>
      <c r="DA7" s="24">
        <v>95.86</v>
      </c>
      <c r="DB7" s="24">
        <v>96.02</v>
      </c>
      <c r="DC7" s="24">
        <v>90.72</v>
      </c>
      <c r="DD7" s="24">
        <v>91.07</v>
      </c>
      <c r="DE7" s="24">
        <v>90.67</v>
      </c>
      <c r="DF7" s="24">
        <v>90.62</v>
      </c>
      <c r="DG7" s="24">
        <v>90.79</v>
      </c>
      <c r="DH7" s="24">
        <v>96</v>
      </c>
      <c r="DI7" s="24">
        <v>4.08</v>
      </c>
      <c r="DJ7" s="24">
        <v>7.87</v>
      </c>
      <c r="DK7" s="24">
        <v>10.64</v>
      </c>
      <c r="DL7" s="24">
        <v>13.86</v>
      </c>
      <c r="DM7" s="24">
        <v>16.98</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1.38</v>
      </c>
      <c r="EF7" s="24">
        <v>2.72</v>
      </c>
      <c r="EG7" s="24">
        <v>2.0099999999999998</v>
      </c>
      <c r="EH7" s="24">
        <v>0</v>
      </c>
      <c r="EI7" s="24">
        <v>0</v>
      </c>
      <c r="EJ7" s="24">
        <v>0.15</v>
      </c>
      <c r="EK7" s="24">
        <v>0.15</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姫野 慎吾</cp:lastModifiedBy>
  <dcterms:created xsi:type="dcterms:W3CDTF">2025-12-23T06:06:14Z</dcterms:created>
  <dcterms:modified xsi:type="dcterms:W3CDTF">2026-01-21T02:20:15Z</dcterms:modified>
  <cp:category/>
</cp:coreProperties>
</file>