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8 長洲町\下水\"/>
    </mc:Choice>
  </mc:AlternateContent>
  <xr:revisionPtr revIDLastSave="0" documentId="13_ncr:1_{FEF8204D-D8F1-4BBE-8C2C-81A0394E594E}" xr6:coauthVersionLast="47" xr6:coauthVersionMax="47" xr10:uidLastSave="{00000000-0000-0000-0000-000000000000}"/>
  <workbookProtection workbookAlgorithmName="SHA-512" workbookHashValue="tho9Fr9HJsJi/zH5cYlNKsD08AuKcNNpmlKDhx76pJ6VmretjP+sVY9kKTogPM0hBt3w+6XHkTzhSz0wlzu3Yg==" workbookSaltValue="aZjmslI1ioyBL54nLmMJw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AL10" i="4"/>
  <c r="I10" i="4"/>
  <c r="AL8" i="4"/>
  <c r="P8"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<sst xmlns="http://schemas.openxmlformats.org/spreadsheetml/2006/main" count="231" uniqueCount="114">
  <si>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</si>
  <si>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</si>
  <si>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</si>
  <si>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</si>
  <si>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</si>
  <si>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</si>
  <si>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</si>
  <si>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</si>
  <si>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</si>
  <si>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</si>
  <si>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</si>
  <si>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</si>
  <si>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</si>
  <si>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</si>
  <si>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</si>
  <si>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</si>
  <si>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</si>
  <si>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</si>
  <si>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</si>
  <si>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</si>
  <si>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</si>
  <si>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</si>
  <si>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</si>
  <si>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</si>
  <si>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</si>
  <si>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</si>
  <si>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</si>
  <si>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</si>
  <si>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</si>
  <si>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</si>
  <si>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</si>
  <si>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</si>
  <si>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</si>
  <si>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</si>
  <si>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</si>
  <si>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</si>
  <si>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</si>
  <si>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</si>
  <si>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</si>
  <si>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</si>
  <si>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</si>
  <si>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</si>
  <si>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</si>
  <si>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</si>
  <si>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</si>
  <si>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</si>
  <si>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</si>
  <si>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</si>
  <si>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</si>
  <si>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</si>
  <si>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</si>
  <si>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</si>
  <si>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</si>
  <si>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</si>
  <si>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</si>
  <si>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</si>
  <si>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</si>
  <si>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</si>
  <si>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</si>
  <si>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</si>
  <si>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</si>
  <si>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</si>
  <si>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</si>
  <si>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</si>
  <si>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</si>
  <si>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</si>
  <si>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</si>
  <si>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</si>
  <si>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</si>
  <si>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</si>
  <si>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</si>
  <si>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</si>
  <si>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</si>
  <si>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</si>
  <si>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</si>
  <si>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</si>
  <si>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</si>
  <si>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</si>
  <si>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</si>
  <si>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</si>
  <si>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</si>
  <si>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</si>
  <si>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</si>
  <si>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</si>
  <si>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</si>
  <si>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</si>
  <si>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</si>
  <si>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</si>
  <si>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</si>
  <si>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</si>
  <si>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</si>
  <si>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</si>
  <si>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</si>
  <si>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</si>
  <si>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</si>
  <si>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</si>
  <si>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</si>
  <si>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</si>
  <si>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</si>
  <si>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</si>
  <si>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</si>
  <si>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</si>
  <si>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</si>
  <si>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</si>
  <si>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</si>
  <si>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</si>
  <si>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</si>
  <si>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</si>
  <si>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</si>
  <si>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</si>
  <si>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</si>
  <si>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①有形固定資産減価償却率は29.85％となり類似団体平均値よりやや高い水準となります。ストックマネジメント計画に基づき、計画的かつ効率的な施設の改築更新に努めます。
②当町で布設した管渠に法定耐用年数を経過した管渠はありませんが、開発行為等で民間が布設し、寄付に伴い町で管理している管渠に法定耐用年数を超えた管渠があります。管路についても、ストックマネジメント計画に基づき、適正な維持管理に努めます。
③類似団体平均を下回っておりますが、管路ストックマネジメント計画に基づき、計画的かつ効率的に修繕、改築、更新を進めていきます。</t>
    <phoneticPr fontId="4"/>
  </si>
  <si>
    <t>供用開始から40年近くが経過し、今後、老朽化施設の改築更新費用の増加や、近年の物価高騰による維持管理費の増加が想定されることに対し、下水道使用料については人口減少等による減収が見込まれ、下水道事業の経営環境はより厳しい状況となることが懸念されます。このような状況において、安定的なサービスの提供を継続するためにも、経営戦略やストックマネジメント計画に基づき、効率的な事業執行に努めます。</t>
    <rPh sb="9" eb="10">
      <t>チカ</t>
    </rPh>
    <phoneticPr fontId="4"/>
  </si>
  <si>
    <t>①類似団体平均と比較しても高い値を保ち、健全経営の水準とされる100％を上回る数値で推移しており、健全な経営状態と言えます。
③流動比率は前年度大幅に増加しておりますが、増加要因は事業の繰り越しに伴う繰越財源（現金）を収入したことによるものであり、繰越事業の完了とともに現金の支出を行うため、今後も事業の完了に伴って一時的に減少する可能性があります。長期的には企業債償還の進捗により増加する見込みです。
④類似団体平均より低い数値ではありますが、今後も施設の改築更新事業に伴う借入れが必要になるため、ストックマネジメント計画や経営戦略等を基に、必要な更新を適切な借入れをもって進めていきます。
⑤類似団体平均より高い水準を維持し、汚水処理にかかる費用を使用料で賄えている状況となっております。
⑥類似団体平均より低い数値で推移しておりますが、今後、施設の老朽化に伴う更新や、物価上昇による経費の増加が想定されるのに対し、人口減少や節水家電の普及に伴う使用水量の減少が見込まれるため、汚水処理原価の上昇が懸念されます。適切な更新工事を進めながら、維持管理費の削減に努める必要があります。
⑦類似団体平均を下回っており、今後も人口減少等に伴い汚水処理水量の減少が見込まれ、施設利用率の低下が想定されます。広域化等の検討が必要であると考えます。
⑧人口減少などによる使用料収入の減少が見込まれるため、今後も下水道への接続勧奨を行い使用料収入の確保に努めます。</t>
    <rPh sb="306" eb="307">
      <t>タカ</t>
    </rPh>
    <rPh sb="308" eb="310">
      <t>スイジュン</t>
    </rPh>
    <rPh sb="311" eb="313">
      <t>イジ</t>
    </rPh>
    <rPh sb="597" eb="59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</si>
</sst>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0.15</c:v>
                </c:pt>
                <c:pt idx="2">
                  <c:v>0.11</c:v>
                </c:pt>
                <c:pt idx="3">
                  <c:v>0.06</c:v>
                </c:pt>
                <c:pt idx="4">
                  <c:v>0.04</c:v>
                </c:pt>
              </c:numCache>
            </c:numRef>
          </c:val>
          <c:extLst>
            <c:ext xmlns:c16="http://schemas.microsoft.com/office/drawing/2014/chart" uri="{C3380CC4-5D6E-409C-BE32-E72D297353CC}">
              <c16:uniqueId val="{00000000-F497-482A-9ED2-1DA1272FB7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F497-482A-9ED2-1DA1272FB7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49.22</c:v>
                </c:pt>
                <c:pt idx="1">
                  <c:v>47.73</c:v>
                </c:pt>
                <c:pt idx="2">
                  <c:v>46.84</c:v>
                </c:pt>
                <c:pt idx="3">
                  <c:v>47.87</c:v>
                </c:pt>
                <c:pt idx="4">
                  <c:v>47.17</c:v>
                </c:pt>
              </c:numCache>
            </c:numRef>
          </c:val>
          <c:extLst>
            <c:ext xmlns:c16="http://schemas.microsoft.com/office/drawing/2014/chart" uri="{C3380CC4-5D6E-409C-BE32-E72D297353CC}">
              <c16:uniqueId val="{00000000-0BE5-42A9-B2E1-B732A37BA9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0BE5-42A9-B2E1-B732A37BA9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92.07</c:v>
                </c:pt>
                <c:pt idx="1">
                  <c:v>92.23</c:v>
                </c:pt>
                <c:pt idx="2">
                  <c:v>92.7</c:v>
                </c:pt>
                <c:pt idx="3">
                  <c:v>93.15</c:v>
                </c:pt>
                <c:pt idx="4">
                  <c:v>93.62</c:v>
                </c:pt>
              </c:numCache>
            </c:numRef>
          </c:val>
          <c:extLst>
            <c:ext xmlns:c16="http://schemas.microsoft.com/office/drawing/2014/chart" uri="{C3380CC4-5D6E-409C-BE32-E72D297353CC}">
              <c16:uniqueId val="{00000000-B2FB-477B-B8B8-026EC6C761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B2FB-477B-B8B8-026EC6C761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107.19</c:v>
                </c:pt>
                <c:pt idx="1">
                  <c:v>106.08</c:v>
                </c:pt>
                <c:pt idx="2">
                  <c:v>106.53</c:v>
                </c:pt>
                <c:pt idx="3">
                  <c:v>108.68</c:v>
                </c:pt>
                <c:pt idx="4">
                  <c:v>108.26</c:v>
                </c:pt>
              </c:numCache>
            </c:numRef>
          </c:val>
          <c:extLst>
            <c:ext xmlns:c16="http://schemas.microsoft.com/office/drawing/2014/chart" uri="{C3380CC4-5D6E-409C-BE32-E72D297353CC}">
              <c16:uniqueId val="{00000000-BABD-45D4-9891-39745EA54C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BABD-45D4-9891-39745EA54C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15.72</c:v>
                </c:pt>
                <c:pt idx="1">
                  <c:v>19.399999999999999</c:v>
                </c:pt>
                <c:pt idx="2">
                  <c:v>22.63</c:v>
                </c:pt>
                <c:pt idx="3">
                  <c:v>26.29</c:v>
                </c:pt>
                <c:pt idx="4">
                  <c:v>29.85</c:v>
                </c:pt>
              </c:numCache>
            </c:numRef>
          </c:val>
          <c:extLst>
            <c:ext xmlns:c16="http://schemas.microsoft.com/office/drawing/2014/chart" uri="{C3380CC4-5D6E-409C-BE32-E72D297353CC}">
              <c16:uniqueId val="{00000000-06A6-4EFB-A372-DA377E28CB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6A6-4EFB-A372-DA377E28CB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0.34</c:v>
                </c:pt>
                <c:pt idx="3" formatCode="#,##0.00;&quot;△&quot;#,##0.00;&quot;-&quot;">
                  <c:v>0.34</c:v>
                </c:pt>
                <c:pt idx="4" formatCode="#,##0.00;&quot;△&quot;#,##0.00;&quot;-&quot;">
                  <c:v>0.34</c:v>
                </c:pt>
              </c:numCache>
            </c:numRef>
          </c:val>
          <c:extLst>
            <c:ext xmlns:c16="http://schemas.microsoft.com/office/drawing/2014/chart" uri="{C3380CC4-5D6E-409C-BE32-E72D297353CC}">
              <c16:uniqueId val="{00000000-8D62-4ADB-8A00-391204B8EC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8D62-4ADB-8A00-391204B8EC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1C-4A8B-A647-600F9B0A5C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6E1C-4A8B-A647-600F9B0A5C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29.94</c:v>
                </c:pt>
                <c:pt idx="1">
                  <c:v>35.229999999999997</c:v>
                </c:pt>
                <c:pt idx="2">
                  <c:v>42.35</c:v>
                </c:pt>
                <c:pt idx="3">
                  <c:v>73.849999999999994</c:v>
                </c:pt>
                <c:pt idx="4">
                  <c:v>71.59</c:v>
                </c:pt>
              </c:numCache>
            </c:numRef>
          </c:val>
          <c:extLst>
            <c:ext xmlns:c16="http://schemas.microsoft.com/office/drawing/2014/chart" uri="{C3380CC4-5D6E-409C-BE32-E72D297353CC}">
              <c16:uniqueId val="{00000000-0CAA-45E0-8867-00CE6911F4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CAA-45E0-8867-00CE6911F4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733.94</c:v>
                </c:pt>
                <c:pt idx="1">
                  <c:v>671.43</c:v>
                </c:pt>
                <c:pt idx="2">
                  <c:v>551.79999999999995</c:v>
                </c:pt>
                <c:pt idx="3">
                  <c:v>455.39</c:v>
                </c:pt>
                <c:pt idx="4">
                  <c:v>380.45</c:v>
                </c:pt>
              </c:numCache>
            </c:numRef>
          </c:val>
          <c:extLst>
            <c:ext xmlns:c16="http://schemas.microsoft.com/office/drawing/2014/chart" uri="{C3380CC4-5D6E-409C-BE32-E72D297353CC}">
              <c16:uniqueId val="{00000000-AA39-45A3-8093-4C2E390AE4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AA39-45A3-8093-4C2E390AE4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133.12</c:v>
                </c:pt>
                <c:pt idx="1">
                  <c:v>126.15</c:v>
                </c:pt>
                <c:pt idx="2">
                  <c:v>129.72999999999999</c:v>
                </c:pt>
                <c:pt idx="3">
                  <c:v>143.97999999999999</c:v>
                </c:pt>
                <c:pt idx="4">
                  <c:v>137.25</c:v>
                </c:pt>
              </c:numCache>
            </c:numRef>
          </c:val>
          <c:extLst>
            <c:ext xmlns:c16="http://schemas.microsoft.com/office/drawing/2014/chart" uri="{C3380CC4-5D6E-409C-BE32-E72D297353CC}">
              <c16:uniqueId val="{00000000-AF03-43D7-87F9-831C761B80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AF03-43D7-87F9-831C761B80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130.38999999999999</c:v>
                </c:pt>
                <c:pt idx="1">
                  <c:v>137.37</c:v>
                </c:pt>
                <c:pt idx="2">
                  <c:v>134.07</c:v>
                </c:pt>
                <c:pt idx="3">
                  <c:v>120.85</c:v>
                </c:pt>
                <c:pt idx="4">
                  <c:v>127.07</c:v>
                </c:pt>
              </c:numCache>
            </c:numRef>
          </c:val>
          <c:extLst>
            <c:ext xmlns:c16="http://schemas.microsoft.com/office/drawing/2014/chart" uri="{C3380CC4-5D6E-409C-BE32-E72D297353CC}">
              <c16:uniqueId val="{00000000-5E0A-4873-B824-9CE39ACC48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5E0A-4873-B824-9CE39ACC48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長洲町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15220</v>
      </c>
      <c r="AM8" s="36"/>
      <c r="AN8" s="36"/>
      <c r="AO8" s="36"/>
      <c r="AP8" s="36"/>
      <c r="AQ8" s="36"/>
      <c r="AR8" s="36"/>
      <c r="AS8" s="36"/>
      <c r="AT8" s="37">
        <f>データ!T6</f>
        <v>19.440000000000001</v>
      </c>
      <c r="AU8" s="37"/>
      <c r="AV8" s="37"/>
      <c r="AW8" s="37"/>
      <c r="AX8" s="37"/>
      <c r="AY8" s="37"/>
      <c r="AZ8" s="37"/>
      <c r="BA8" s="37"/>
      <c r="BB8" s="37">
        <f>データ!U6</f>
        <v>782.92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68.489999999999995</v>
      </c>
      <c r="J10" s="37"/>
      <c r="K10" s="37"/>
      <c r="L10" s="37"/>
      <c r="M10" s="37"/>
      <c r="N10" s="37"/>
      <c r="O10" s="37"/>
      <c r="P10" s="37">
        <f>データ!P6</f>
        <v>96.39</v>
      </c>
      <c r="Q10" s="37"/>
      <c r="R10" s="37"/>
      <c r="S10" s="37"/>
      <c r="T10" s="37"/>
      <c r="U10" s="37"/>
      <c r="V10" s="37"/>
      <c r="W10" s="37">
        <f>データ!Q6</f>
        <v>91.4</v>
      </c>
      <c r="X10" s="37"/>
      <c r="Y10" s="37"/>
      <c r="Z10" s="37"/>
      <c r="AA10" s="37"/>
      <c r="AB10" s="37"/>
      <c r="AC10" s="37"/>
      <c r="AD10" s="36">
        <f>データ!R6</f>
        <v>3517</v>
      </c>
      <c r="AE10" s="36"/>
      <c r="AF10" s="36"/>
      <c r="AG10" s="36"/>
      <c r="AH10" s="36"/>
      <c r="AI10" s="36"/>
      <c r="AJ10" s="36"/>
      <c r="AK10" s="2"/>
      <c r="AL10" s="36">
        <f>データ!V6</f>
        <v>14612</v>
      </c>
      <c r="AM10" s="36"/>
      <c r="AN10" s="36"/>
      <c r="AO10" s="36"/>
      <c r="AP10" s="36"/>
      <c r="AQ10" s="36"/>
      <c r="AR10" s="36"/>
      <c r="AS10" s="36"/>
      <c r="AT10" s="37">
        <f>データ!W6</f>
        <v>5.23</v>
      </c>
      <c r="AU10" s="37"/>
      <c r="AV10" s="37"/>
      <c r="AW10" s="37"/>
      <c r="AX10" s="37"/>
      <c r="AY10" s="37"/>
      <c r="AZ10" s="37"/>
      <c r="BA10" s="37"/>
      <c r="BB10" s="37">
        <f>データ!X6</f>
        <v>2793.88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jlwRMbonzO4tgTX0MVwVa5E6Z/6TJCdGadXOnDbRSjITU2pSmkIYMocHfRiWYWr6oQlCkPqwWekvhsD6wgXQ==" saltValue="EISRDN4QCYJE3XQgJV2cN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433683</v>
      </c>
      <c r="D6" s="19">
        <f t="shared" si="3"/>
        <v>46</v>
      </c>
      <c r="E6" s="19">
        <f t="shared" si="3"/>
        <v>17</v>
      </c>
      <c r="F6" s="19">
        <f t="shared" si="3"/>
        <v>1</v>
      </c>
      <c r="G6" s="19">
        <f t="shared" si="3"/>
        <v>0</v>
      </c>
      <c r="H6" s="19" t="str">
        <f t="shared" si="3"/>
        <v>熊本県　長洲町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68.489999999999995</v>
      </c>
      <c r="P6" s="20">
        <f t="shared" si="3"/>
        <v>96.39</v>
      </c>
      <c r="Q6" s="20">
        <f t="shared" si="3"/>
        <v>91.4</v>
      </c>
      <c r="R6" s="20">
        <f t="shared" si="3"/>
        <v>3517</v>
      </c>
      <c r="S6" s="20">
        <f t="shared" si="3"/>
        <v>15220</v>
      </c>
      <c r="T6" s="20">
        <f t="shared" si="3"/>
        <v>19.440000000000001</v>
      </c>
      <c r="U6" s="20">
        <f t="shared" si="3"/>
        <v>782.92</v>
      </c>
      <c r="V6" s="20">
        <f t="shared" si="3"/>
        <v>14612</v>
      </c>
      <c r="W6" s="20">
        <f t="shared" si="3"/>
        <v>5.23</v>
      </c>
      <c r="X6" s="20">
        <f t="shared" si="3"/>
        <v>2793.88</v>
      </c>
      <c r="Y6" s="21">
        <f>IF(Y7="",NA(),Y7)</f>
        <v>107.19</v>
      </c>
      <c r="Z6" s="21">
        <f t="shared" ref="Z6:AH6" si="4">IF(Z7="",NA(),Z7)</f>
        <v>106.08</v>
      </c>
      <c r="AA6" s="21">
        <f t="shared" si="4"/>
        <v>106.53</v>
      </c>
      <c r="AB6" s="21">
        <f t="shared" si="4"/>
        <v>108.68</v>
      </c>
      <c r="AC6" s="21">
        <f t="shared" si="4"/>
        <v>108.26</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29.94</v>
      </c>
      <c r="AV6" s="21">
        <f t="shared" ref="AV6:BD6" si="6">IF(AV7="",NA(),AV7)</f>
        <v>35.229999999999997</v>
      </c>
      <c r="AW6" s="21">
        <f t="shared" si="6"/>
        <v>42.35</v>
      </c>
      <c r="AX6" s="21">
        <f t="shared" si="6"/>
        <v>73.849999999999994</v>
      </c>
      <c r="AY6" s="21">
        <f t="shared" si="6"/>
        <v>71.59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733.94</v>
      </c>
      <c r="BG6" s="21">
        <f t="shared" ref="BG6:BO6" si="7">IF(BG7="",NA(),BG7)</f>
        <v>671.43</v>
      </c>
      <c r="BH6" s="21">
        <f t="shared" si="7"/>
        <v>551.79999999999995</v>
      </c>
      <c r="BI6" s="21">
        <f t="shared" si="7"/>
        <v>455.39</v>
      </c>
      <c r="BJ6" s="21">
        <f t="shared" si="7"/>
        <v>380.45</v>
      </c>
      <c r="BK6" s="21">
        <f t="shared" si="7"/>
        <v>789.08</v>
      </c>
      <c r="BL6" s="21">
        <f t="shared" si="7"/>
        <v>747.84</v>
      </c>
      <c r="BM6" s="21">
        <f t="shared" si="7"/>
        <v>804.98</v>
      </c>
      <c r="BN6" s="21">
        <f t="shared" si="7"/>
        <v>767.56</v>
      </c>
      <c r="BO6" s="21">
        <f t="shared" si="7"/>
        <v>795.22</v>
      </c>
      <c r="BP6" s="20" t="str">
        <f>IF(BP7="","",IF(BP7="-","【-】","【"&amp;SUBSTITUTE(TEXT(BP7,"#,##0.00"),"-","△")&amp;"】"))</f>
        <v>【602.56】</v>
      </c>
      <c r="BQ6" s="21">
        <f>IF(BQ7="",NA(),BQ7)</f>
        <v>133.12</v>
      </c>
      <c r="BR6" s="21">
        <f t="shared" ref="BR6:BZ6" si="8">IF(BR7="",NA(),BR7)</f>
        <v>126.15</v>
      </c>
      <c r="BS6" s="21">
        <f t="shared" si="8"/>
        <v>129.72999999999999</v>
      </c>
      <c r="BT6" s="21">
        <f t="shared" si="8"/>
        <v>143.97999999999999</v>
      </c>
      <c r="BU6" s="21">
        <f t="shared" si="8"/>
        <v>137.25</v>
      </c>
      <c r="BV6" s="21">
        <f t="shared" si="8"/>
        <v>88.25</v>
      </c>
      <c r="BW6" s="21">
        <f t="shared" si="8"/>
        <v>90.17</v>
      </c>
      <c r="BX6" s="21">
        <f t="shared" si="8"/>
        <v>88.71</v>
      </c>
      <c r="BY6" s="21">
        <f t="shared" si="8"/>
        <v>90.23</v>
      </c>
      <c r="BZ6" s="21">
        <f t="shared" si="8"/>
        <v>90.78</v>
      </c>
      <c r="CA6" s="20" t="str">
        <f>IF(CA7="","",IF(CA7="-","【-】","【"&amp;SUBSTITUTE(TEXT(CA7,"#,##0.00"),"-","△")&amp;"】"))</f>
        <v>【97.94】</v>
      </c>
      <c r="CB6" s="21">
        <f>IF(CB7="",NA(),CB7)</f>
        <v>130.38999999999999</v>
      </c>
      <c r="CC6" s="21">
        <f t="shared" ref="CC6:CK6" si="9">IF(CC7="",NA(),CC7)</f>
        <v>137.37</v>
      </c>
      <c r="CD6" s="21">
        <f t="shared" si="9"/>
        <v>134.07</v>
      </c>
      <c r="CE6" s="21">
        <f t="shared" si="9"/>
        <v>120.85</v>
      </c>
      <c r="CF6" s="21">
        <f t="shared" si="9"/>
        <v>127.07</v>
      </c>
      <c r="CG6" s="21">
        <f t="shared" si="9"/>
        <v>176.37</v>
      </c>
      <c r="CH6" s="21">
        <f t="shared" si="9"/>
        <v>173.17</v>
      </c>
      <c r="CI6" s="21">
        <f t="shared" si="9"/>
        <v>174.8</v>
      </c>
      <c r="CJ6" s="21">
        <f t="shared" si="9"/>
        <v>170.2</v>
      </c>
      <c r="CK6" s="21">
        <f t="shared" si="9"/>
        <v>170.83</v>
      </c>
      <c r="CL6" s="20" t="str">
        <f>IF(CL7="","",IF(CL7="-","【-】","【"&amp;SUBSTITUTE(TEXT(CL7,"#,##0.00"),"-","△")&amp;"】"))</f>
        <v>【140.98】</v>
      </c>
      <c r="CM6" s="21">
        <f>IF(CM7="",NA(),CM7)</f>
        <v>49.22</v>
      </c>
      <c r="CN6" s="21">
        <f t="shared" ref="CN6:CV6" si="10">IF(CN7="",NA(),CN7)</f>
        <v>47.73</v>
      </c>
      <c r="CO6" s="21">
        <f t="shared" si="10"/>
        <v>46.84</v>
      </c>
      <c r="CP6" s="21">
        <f t="shared" si="10"/>
        <v>47.87</v>
      </c>
      <c r="CQ6" s="21">
        <f t="shared" si="10"/>
        <v>47.17</v>
      </c>
      <c r="CR6" s="21">
        <f t="shared" si="10"/>
        <v>56.72</v>
      </c>
      <c r="CS6" s="21">
        <f t="shared" si="10"/>
        <v>56.43</v>
      </c>
      <c r="CT6" s="21">
        <f t="shared" si="10"/>
        <v>55.82</v>
      </c>
      <c r="CU6" s="21">
        <f t="shared" si="10"/>
        <v>56.51</v>
      </c>
      <c r="CV6" s="21">
        <f t="shared" si="10"/>
        <v>56.85</v>
      </c>
      <c r="CW6" s="20" t="str">
        <f>IF(CW7="","",IF(CW7="-","【-】","【"&amp;SUBSTITUTE(TEXT(CW7,"#,##0.00"),"-","△")&amp;"】"))</f>
        <v>【60.13】</v>
      </c>
      <c r="CX6" s="21">
        <f>IF(CX7="",NA(),CX7)</f>
        <v>92.07</v>
      </c>
      <c r="CY6" s="21">
        <f t="shared" ref="CY6:DG6" si="11">IF(CY7="",NA(),CY7)</f>
        <v>92.23</v>
      </c>
      <c r="CZ6" s="21">
        <f t="shared" si="11"/>
        <v>92.7</v>
      </c>
      <c r="DA6" s="21">
        <f t="shared" si="11"/>
        <v>93.15</v>
      </c>
      <c r="DB6" s="21">
        <f t="shared" si="11"/>
        <v>93.62</v>
      </c>
      <c r="DC6" s="21">
        <f t="shared" si="11"/>
        <v>90.72</v>
      </c>
      <c r="DD6" s="21">
        <f t="shared" si="11"/>
        <v>91.07</v>
      </c>
      <c r="DE6" s="21">
        <f t="shared" si="11"/>
        <v>90.67</v>
      </c>
      <c r="DF6" s="21">
        <f t="shared" si="11"/>
        <v>90.62</v>
      </c>
      <c r="DG6" s="21">
        <f t="shared" si="11"/>
        <v>90.79</v>
      </c>
      <c r="DH6" s="20" t="str">
        <f>IF(DH7="","",IF(DH7="-","【-】","【"&amp;SUBSTITUTE(TEXT(DH7,"#,##0.00"),"-","△")&amp;"】"))</f>
        <v>【96.00】</v>
      </c>
      <c r="DI6" s="21">
        <f>IF(DI7="",NA(),DI7)</f>
        <v>15.72</v>
      </c>
      <c r="DJ6" s="21">
        <f t="shared" ref="DJ6:DR6" si="12">IF(DJ7="",NA(),DJ7)</f>
        <v>19.399999999999999</v>
      </c>
      <c r="DK6" s="21">
        <f t="shared" si="12"/>
        <v>22.63</v>
      </c>
      <c r="DL6" s="21">
        <f t="shared" si="12"/>
        <v>26.29</v>
      </c>
      <c r="DM6" s="21">
        <f t="shared" si="12"/>
        <v>29.85</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1">
        <f t="shared" si="13"/>
        <v>0.34</v>
      </c>
      <c r="DW6" s="21">
        <f t="shared" si="13"/>
        <v>0.34</v>
      </c>
      <c r="DX6" s="21">
        <f t="shared" si="13"/>
        <v>0.34</v>
      </c>
      <c r="DY6" s="21">
        <f t="shared" si="13"/>
        <v>1.34</v>
      </c>
      <c r="DZ6" s="21">
        <f t="shared" si="13"/>
        <v>1.5</v>
      </c>
      <c r="EA6" s="21">
        <f t="shared" si="13"/>
        <v>1.4</v>
      </c>
      <c r="EB6" s="21">
        <f t="shared" si="13"/>
        <v>2.08</v>
      </c>
      <c r="EC6" s="21">
        <f t="shared" si="13"/>
        <v>1.87</v>
      </c>
      <c r="ED6" s="20" t="str">
        <f>IF(ED7="","",IF(ED7="-","【-】","【"&amp;SUBSTITUTE(TEXT(ED7,"#,##0.00"),"-","△")&amp;"】"))</f>
        <v>【9.46】</v>
      </c>
      <c r="EE6" s="21">
        <f>IF(EE7="",NA(),EE7)</f>
        <v>0.08</v>
      </c>
      <c r="EF6" s="21">
        <f t="shared" ref="EF6:EN6" si="14">IF(EF7="",NA(),EF7)</f>
        <v>0.15</v>
      </c>
      <c r="EG6" s="21">
        <f t="shared" si="14"/>
        <v>0.11</v>
      </c>
      <c r="EH6" s="21">
        <f t="shared" si="14"/>
        <v>0.06</v>
      </c>
      <c r="EI6" s="21">
        <f t="shared" si="14"/>
        <v>0.04</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433683</v>
      </c>
      <c r="D7" s="23">
        <v>46</v>
      </c>
      <c r="E7" s="23">
        <v>17</v>
      </c>
      <c r="F7" s="23">
        <v>1</v>
      </c>
      <c r="G7" s="23">
        <v>0</v>
      </c>
      <c r="H7" s="23" t="s">
        <v>95</v>
      </c>
      <c r="I7" s="23" t="s">
        <v>96</v>
      </c>
      <c r="J7" s="23" t="s">
        <v>97</v>
      </c>
      <c r="K7" s="23" t="s">
        <v>98</v>
      </c>
      <c r="L7" s="23" t="s">
        <v>99</v>
      </c>
      <c r="M7" s="23" t="s">
        <v>100</v>
      </c>
      <c r="N7" s="24" t="s">
        <v>101</v>
      </c>
      <c r="O7" s="24">
        <v>68.489999999999995</v>
      </c>
      <c r="P7" s="24">
        <v>96.39</v>
      </c>
      <c r="Q7" s="24">
        <v>91.4</v>
      </c>
      <c r="R7" s="24">
        <v>3517</v>
      </c>
      <c r="S7" s="24">
        <v>15220</v>
      </c>
      <c r="T7" s="24">
        <v>19.440000000000001</v>
      </c>
      <c r="U7" s="24">
        <v>782.92</v>
      </c>
      <c r="V7" s="24">
        <v>14612</v>
      </c>
      <c r="W7" s="24">
        <v>5.23</v>
      </c>
      <c r="X7" s="24">
        <v>2793.88</v>
      </c>
      <c r="Y7" s="24">
        <v>107.19</v>
      </c>
      <c r="Z7" s="24">
        <v>106.08</v>
      </c>
      <c r="AA7" s="24">
        <v>106.53</v>
      </c>
      <c r="AB7" s="24">
        <v>108.68</v>
      </c>
      <c r="AC7" s="24">
        <v>108.26</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29.94</v>
      </c>
      <c r="AV7" s="24">
        <v>35.229999999999997</v>
      </c>
      <c r="AW7" s="24">
        <v>42.35</v>
      </c>
      <c r="AX7" s="24">
        <v>73.849999999999994</v>
      </c>
      <c r="AY7" s="24">
        <v>71.59</v>
      </c>
      <c r="AZ7" s="24">
        <v>55.6</v>
      </c>
      <c r="BA7" s="24">
        <v>59.4</v>
      </c>
      <c r="BB7" s="24">
        <v>68.27</v>
      </c>
      <c r="BC7" s="24">
        <v>74.790000000000006</v>
      </c>
      <c r="BD7" s="24">
        <v>73.930000000000007</v>
      </c>
      <c r="BE7" s="24">
        <v>82.75</v>
      </c>
      <c r="BF7" s="24">
        <v>733.94</v>
      </c>
      <c r="BG7" s="24">
        <v>671.43</v>
      </c>
      <c r="BH7" s="24">
        <v>551.79999999999995</v>
      </c>
      <c r="BI7" s="24">
        <v>455.39</v>
      </c>
      <c r="BJ7" s="24">
        <v>380.45</v>
      </c>
      <c r="BK7" s="24">
        <v>789.08</v>
      </c>
      <c r="BL7" s="24">
        <v>747.84</v>
      </c>
      <c r="BM7" s="24">
        <v>804.98</v>
      </c>
      <c r="BN7" s="24">
        <v>767.56</v>
      </c>
      <c r="BO7" s="24">
        <v>795.22</v>
      </c>
      <c r="BP7" s="24">
        <v>602.55999999999995</v>
      </c>
      <c r="BQ7" s="24">
        <v>133.12</v>
      </c>
      <c r="BR7" s="24">
        <v>126.15</v>
      </c>
      <c r="BS7" s="24">
        <v>129.72999999999999</v>
      </c>
      <c r="BT7" s="24">
        <v>143.97999999999999</v>
      </c>
      <c r="BU7" s="24">
        <v>137.25</v>
      </c>
      <c r="BV7" s="24">
        <v>88.25</v>
      </c>
      <c r="BW7" s="24">
        <v>90.17</v>
      </c>
      <c r="BX7" s="24">
        <v>88.71</v>
      </c>
      <c r="BY7" s="24">
        <v>90.23</v>
      </c>
      <c r="BZ7" s="24">
        <v>90.78</v>
      </c>
      <c r="CA7" s="24">
        <v>97.94</v>
      </c>
      <c r="CB7" s="24">
        <v>130.38999999999999</v>
      </c>
      <c r="CC7" s="24">
        <v>137.37</v>
      </c>
      <c r="CD7" s="24">
        <v>134.07</v>
      </c>
      <c r="CE7" s="24">
        <v>120.85</v>
      </c>
      <c r="CF7" s="24">
        <v>127.07</v>
      </c>
      <c r="CG7" s="24">
        <v>176.37</v>
      </c>
      <c r="CH7" s="24">
        <v>173.17</v>
      </c>
      <c r="CI7" s="24">
        <v>174.8</v>
      </c>
      <c r="CJ7" s="24">
        <v>170.2</v>
      </c>
      <c r="CK7" s="24">
        <v>170.83</v>
      </c>
      <c r="CL7" s="24">
        <v>140.97999999999999</v>
      </c>
      <c r="CM7" s="24">
        <v>49.22</v>
      </c>
      <c r="CN7" s="24">
        <v>47.73</v>
      </c>
      <c r="CO7" s="24">
        <v>46.84</v>
      </c>
      <c r="CP7" s="24">
        <v>47.87</v>
      </c>
      <c r="CQ7" s="24">
        <v>47.17</v>
      </c>
      <c r="CR7" s="24">
        <v>56.72</v>
      </c>
      <c r="CS7" s="24">
        <v>56.43</v>
      </c>
      <c r="CT7" s="24">
        <v>55.82</v>
      </c>
      <c r="CU7" s="24">
        <v>56.51</v>
      </c>
      <c r="CV7" s="24">
        <v>56.85</v>
      </c>
      <c r="CW7" s="24">
        <v>60.13</v>
      </c>
      <c r="CX7" s="24">
        <v>92.07</v>
      </c>
      <c r="CY7" s="24">
        <v>92.23</v>
      </c>
      <c r="CZ7" s="24">
        <v>92.7</v>
      </c>
      <c r="DA7" s="24">
        <v>93.15</v>
      </c>
      <c r="DB7" s="24">
        <v>93.62</v>
      </c>
      <c r="DC7" s="24">
        <v>90.72</v>
      </c>
      <c r="DD7" s="24">
        <v>91.07</v>
      </c>
      <c r="DE7" s="24">
        <v>90.67</v>
      </c>
      <c r="DF7" s="24">
        <v>90.62</v>
      </c>
      <c r="DG7" s="24">
        <v>90.79</v>
      </c>
      <c r="DH7" s="24">
        <v>96</v>
      </c>
      <c r="DI7" s="24">
        <v>15.72</v>
      </c>
      <c r="DJ7" s="24">
        <v>19.399999999999999</v>
      </c>
      <c r="DK7" s="24">
        <v>22.63</v>
      </c>
      <c r="DL7" s="24">
        <v>26.29</v>
      </c>
      <c r="DM7" s="24">
        <v>29.85</v>
      </c>
      <c r="DN7" s="24">
        <v>20.78</v>
      </c>
      <c r="DO7" s="24">
        <v>23.54</v>
      </c>
      <c r="DP7" s="24">
        <v>25.86</v>
      </c>
      <c r="DQ7" s="24">
        <v>26.9</v>
      </c>
      <c r="DR7" s="24">
        <v>28.47</v>
      </c>
      <c r="DS7" s="24">
        <v>42.2</v>
      </c>
      <c r="DT7" s="24">
        <v>0</v>
      </c>
      <c r="DU7" s="24">
        <v>0</v>
      </c>
      <c r="DV7" s="24">
        <v>0.34</v>
      </c>
      <c r="DW7" s="24">
        <v>0.34</v>
      </c>
      <c r="DX7" s="24">
        <v>0.34</v>
      </c>
      <c r="DY7" s="24">
        <v>1.34</v>
      </c>
      <c r="DZ7" s="24">
        <v>1.5</v>
      </c>
      <c r="EA7" s="24">
        <v>1.4</v>
      </c>
      <c r="EB7" s="24">
        <v>2.08</v>
      </c>
      <c r="EC7" s="24">
        <v>1.87</v>
      </c>
      <c r="ED7" s="24">
        <v>9.4600000000000009</v>
      </c>
      <c r="EE7" s="24">
        <v>0.08</v>
      </c>
      <c r="EF7" s="24">
        <v>0.15</v>
      </c>
      <c r="EG7" s="24">
        <v>0.11</v>
      </c>
      <c r="EH7" s="24">
        <v>0.06</v>
      </c>
      <c r="EI7" s="24">
        <v>0.04</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2026-01-29T01:12:45Z</cp:lastPrinted>
  <dcterms:created xsi:type="dcterms:W3CDTF">2025-12-23T06:06:14Z</dcterms:created>
  <dcterms:modified xsi:type="dcterms:W3CDTF">2026-02-05T08:56:46Z</dcterms:modified>
  <cp:category/>
</cp:coreProperties>
</file>