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1 宇城市\"/>
    </mc:Choice>
  </mc:AlternateContent>
  <xr:revisionPtr revIDLastSave="0" documentId="13_ncr:1_{23758ED9-4B83-4657-BCBF-C1363BB34E07}" xr6:coauthVersionLast="47" xr6:coauthVersionMax="47" xr10:uidLastSave="{00000000-0000-0000-0000-000000000000}"/>
  <workbookProtection workbookAlgorithmName="SHA-512" workbookHashValue="McynmdUynwNW7ynAqunnlbVX2Gv7XQau1z3er/d2AYBWE376aDYJLz2usdAXinpVbkxk2d+vVkCzL6Gi86J3JA==" workbookSaltValue="rwWmjIS/zqBvOc/ZBSvX9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<sst xmlns="http://schemas.openxmlformats.org/spreadsheetml/2006/main" count="231" uniqueCount="117">
  <si>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</si>
  <si>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</si>
  <si>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</si>
  <si>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</si>
  <si>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</si>
  <si>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</si>
  <si>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</si>
  <si>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</si>
  <si>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</si>
  <si>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</si>
  <si>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</si>
  <si>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</si>
  <si>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</si>
  <si>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</si>
  <si>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</si>
  <si>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</si>
  <si>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</si>
  <si>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</si>
  <si>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</si>
  <si>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</si>
  <si>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</si>
  <si>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</si>
  <si>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</si>
  <si>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</si>
  <si>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</si>
  <si>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</si>
  <si>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</si>
  <si>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</si>
  <si>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</si>
  <si>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</si>
  <si>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</si>
  <si>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</si>
  <si>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</si>
  <si>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</si>
  <si>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</si>
  <si>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</si>
  <si>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</si>
  <si>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</si>
  <si>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</si>
  <si>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</si>
  <si>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</si>
  <si>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</si>
  <si>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</si>
  <si>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</si>
  <si>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</si>
  <si>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</si>
  <si>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</si>
  <si>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</si>
  <si>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</si>
  <si>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</si>
  <si>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</si>
  <si>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</si>
  <si>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</si>
  <si>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</si>
  <si>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</si>
  <si>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</si>
  <si>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</si>
  <si>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</si>
  <si>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</si>
  <si>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</si>
  <si>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</si>
  <si>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</si>
  <si>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</si>
  <si>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</si>
  <si>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</si>
  <si>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</si>
  <si>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</si>
  <si>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</si>
  <si>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</si>
  <si>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</si>
  <si>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</si>
  <si>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</si>
  <si>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</si>
  <si>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</si>
  <si>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</si>
  <si>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</si>
  <si>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</si>
  <si>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</si>
  <si>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</si>
  <si>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</si>
  <si>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</si>
  <si>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</si>
  <si>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</si>
  <si>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</si>
  <si>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</si>
  <si>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</si>
  <si>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</si>
  <si>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</si>
  <si>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</si>
  <si>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</si>
  <si>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</si>
  <si>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</si>
  <si>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</si>
  <si>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</si>
  <si>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</si>
  <si>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</si>
  <si>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</si>
  <si>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</si>
  <si>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</si>
  <si>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</si>
  <si>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</si>
  <si>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</si>
  <si>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</si>
  <si>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</si>
  <si>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</si>
  <si>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</si>
  <si>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</si>
  <si>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</si>
  <si>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</si>
  <si>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</si>
  <si>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</si>
  <si>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</si>
  <si>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</si>
  <si>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</si>
  <si>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処理区域内人口の飛躍的な増加は期待できず、節水機器の普及等の影響により、使用料収入の大幅な増額は見込めない。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46" eb="48">
      <t>ゾウガク</t>
    </rPh>
    <rPh sb="57" eb="58">
      <t>クワ</t>
    </rPh>
    <rPh sb="61" eb="64">
      <t>ロウキュウカ</t>
    </rPh>
    <rPh sb="65" eb="66">
      <t>スス</t>
    </rPh>
    <rPh sb="67" eb="69">
      <t>シサン</t>
    </rPh>
    <rPh sb="70" eb="72">
      <t>コウシン</t>
    </rPh>
    <rPh sb="73" eb="75">
      <t>カイチク</t>
    </rPh>
    <rPh sb="76" eb="77">
      <t>カカ</t>
    </rPh>
    <rPh sb="78" eb="80">
      <t>トウシ</t>
    </rPh>
    <rPh sb="80" eb="82">
      <t>ヒヨウ</t>
    </rPh>
    <rPh sb="83" eb="85">
      <t>ゾウダイ</t>
    </rPh>
    <rPh sb="94" eb="95">
      <t>キビ</t>
    </rPh>
    <rPh sb="100" eb="102">
      <t>イシキ</t>
    </rPh>
    <rPh sb="103" eb="104">
      <t>モト</t>
    </rPh>
    <rPh sb="114" eb="116">
      <t>クリイレ</t>
    </rPh>
    <rPh sb="116" eb="117">
      <t>キン</t>
    </rPh>
    <rPh sb="118" eb="120">
      <t>イゾン</t>
    </rPh>
    <rPh sb="124" eb="126">
      <t>イッパン</t>
    </rPh>
    <rPh sb="126" eb="128">
      <t>カイケイ</t>
    </rPh>
    <rPh sb="129" eb="130">
      <t>キビ</t>
    </rPh>
    <rPh sb="132" eb="134">
      <t>ザイセイ</t>
    </rPh>
    <rPh sb="134" eb="136">
      <t>カンキョウ</t>
    </rPh>
    <rPh sb="137" eb="138">
      <t>ナカ</t>
    </rPh>
    <rPh sb="139" eb="141">
      <t>ギョウセイ</t>
    </rPh>
    <rPh sb="141" eb="143">
      <t>ジュヨウ</t>
    </rPh>
    <rPh sb="144" eb="147">
      <t>タヨウカ</t>
    </rPh>
    <rPh sb="148" eb="150">
      <t>タイオウ</t>
    </rPh>
    <rPh sb="170" eb="173">
      <t>ジョウキョウカ</t>
    </rPh>
    <rPh sb="175" eb="178">
      <t>ショウライテキ</t>
    </rPh>
    <rPh sb="179" eb="181">
      <t>アンテイ</t>
    </rPh>
    <rPh sb="183" eb="186">
      <t>ゲスイドウ</t>
    </rPh>
    <rPh sb="186" eb="188">
      <t>ジギョウ</t>
    </rPh>
    <rPh sb="193" eb="195">
      <t>テイキョウ</t>
    </rPh>
    <rPh sb="200" eb="205">
      <t>イジカンリヒ</t>
    </rPh>
    <rPh sb="206" eb="208">
      <t>セツゲン</t>
    </rPh>
    <rPh sb="209" eb="213">
      <t>ジムカイゼン</t>
    </rPh>
    <rPh sb="214" eb="215">
      <t>ト</t>
    </rPh>
    <rPh sb="216" eb="217">
      <t>ク</t>
    </rPh>
    <rPh sb="241" eb="242">
      <t>ネン</t>
    </rPh>
    <rPh sb="242" eb="243">
      <t>ド</t>
    </rPh>
    <rPh sb="244" eb="247">
      <t>シヨウリョウ</t>
    </rPh>
    <rPh sb="248" eb="250">
      <t>カイテイ</t>
    </rPh>
    <rPh sb="256" eb="258">
      <t>ケイエイ</t>
    </rPh>
    <rPh sb="258" eb="260">
      <t>キバン</t>
    </rPh>
    <rPh sb="261" eb="263">
      <t>キョウカ</t>
    </rPh>
    <rPh sb="264" eb="266">
      <t>ザイセイ</t>
    </rPh>
    <rPh sb="273" eb="275">
      <t>コウジョウ</t>
    </rPh>
    <rPh sb="276" eb="278">
      <t>メザ</t>
    </rPh>
    <phoneticPr fontId="4"/>
  </si>
  <si>
    <t>≪①≫計画的な維持管理により法定耐用年数を上回る経済的耐用年数まで延命化していることから、昭和61年に供用を開始した処理場や管渠等の老朽化が進んでいる。類似団体平均値を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t>
    <rPh sb="45" eb="47">
      <t>ショウワ</t>
    </rPh>
    <rPh sb="49" eb="50">
      <t>ネン</t>
    </rPh>
    <rPh sb="51" eb="53">
      <t>キョウヨウ</t>
    </rPh>
    <rPh sb="54" eb="56">
      <t>カイシ</t>
    </rPh>
    <rPh sb="76" eb="83">
      <t>ルイジダンタイヘイキンチ</t>
    </rPh>
    <rPh sb="84" eb="86">
      <t>ウワマワ</t>
    </rPh>
    <rPh sb="93" eb="95">
      <t>シセツ</t>
    </rPh>
    <rPh sb="95" eb="97">
      <t>カイチク</t>
    </rPh>
    <rPh sb="97" eb="98">
      <t>トウ</t>
    </rPh>
    <rPh sb="99" eb="101">
      <t>ヒツヨウ</t>
    </rPh>
    <rPh sb="101" eb="102">
      <t>セイ</t>
    </rPh>
    <rPh sb="103" eb="104">
      <t>タカ</t>
    </rPh>
    <rPh sb="117" eb="119">
      <t>ホウテイ</t>
    </rPh>
    <rPh sb="119" eb="121">
      <t>タイヨウ</t>
    </rPh>
    <rPh sb="121" eb="123">
      <t>ネンスウ</t>
    </rPh>
    <rPh sb="126" eb="127">
      <t>ネン</t>
    </rPh>
    <rPh sb="129" eb="130">
      <t>コ</t>
    </rPh>
    <rPh sb="132" eb="134">
      <t>カンキョ</t>
    </rPh>
    <rPh sb="144" eb="146">
      <t>コウシン</t>
    </rPh>
    <rPh sb="146" eb="148">
      <t>ジッセキ</t>
    </rPh>
    <rPh sb="153" eb="155">
      <t>コンゴ</t>
    </rPh>
    <rPh sb="156" eb="158">
      <t>カンキョ</t>
    </rPh>
    <rPh sb="159" eb="162">
      <t>ロウキュウカ</t>
    </rPh>
    <rPh sb="163" eb="164">
      <t>ソナ</t>
    </rPh>
    <rPh sb="196" eb="197">
      <t>オコナ</t>
    </rPh>
    <phoneticPr fontId="4"/>
  </si>
  <si>
    <t>≪①≫人件費や委託料などの経常費用が増加したため悪化しており、類似団体平均値を下回っている。
≪②≫赤字で累積欠損金が発生している。未接続世帯の解消及び維持管理費の節減に取り組むほか、公費負担の基準を見直し、使用料を改定することで経営健全化を図る。
≪③≫令和7年4月の工事代金支払いが大きく、期末の預金と未払金が増加したため、流動比率は前年度から改善している。
≪④≫企業債の借入額を元金償還額以内に縮減することで着実に残高は減少しており、類似団体平均値を下回っている。
≪⑤・⑥≫減価償却費の減少に伴い汚水処理原価が減少し、経費回収率が改善している。今後は、維持管理費の節減に取り組むほか、使用料の改定により、公費・私費の適正化を図る。
≪⑦≫全体計画縮小に伴い、晴天時一日処理能力を見直したため、稼働率が上昇している。類似団体平均値に比べ高水準にある。
≪⑧≫少子高齢化による人口減少などの影響により悪化している。類似団体平均値と同じ水準にある。
　</t>
    <rPh sb="3" eb="6">
      <t>ジンケンヒ</t>
    </rPh>
    <rPh sb="7" eb="10">
      <t>イタクリョウ</t>
    </rPh>
    <rPh sb="13" eb="15">
      <t>ケイジョウ</t>
    </rPh>
    <rPh sb="15" eb="17">
      <t>ヒヨウ</t>
    </rPh>
    <rPh sb="18" eb="20">
      <t>ゾウカ</t>
    </rPh>
    <rPh sb="26" eb="28">
      <t>エイギョウ</t>
    </rPh>
    <rPh sb="46" eb="47">
      <t>ショウ</t>
    </rPh>
    <rPh sb="51" eb="53">
      <t>アカジ</t>
    </rPh>
    <rPh sb="56" eb="59">
      <t>ゼンネンド</t>
    </rPh>
    <rPh sb="62" eb="64">
      <t>クリコシ</t>
    </rPh>
    <rPh sb="130" eb="132">
      <t>レイワ</t>
    </rPh>
    <rPh sb="133" eb="134">
      <t>ネン</t>
    </rPh>
    <rPh sb="135" eb="136">
      <t>ガツ</t>
    </rPh>
    <rPh sb="137" eb="141">
      <t>コウジダイキン</t>
    </rPh>
    <rPh sb="145" eb="146">
      <t>オオ</t>
    </rPh>
    <rPh sb="149" eb="151">
      <t>キマツ</t>
    </rPh>
    <rPh sb="152" eb="154">
      <t>ヨキン</t>
    </rPh>
    <rPh sb="166" eb="168">
      <t>リュウドウ</t>
    </rPh>
    <rPh sb="168" eb="170">
      <t>ヒリツ</t>
    </rPh>
    <rPh sb="176" eb="178">
      <t>カイゼン</t>
    </rPh>
    <rPh sb="183" eb="185">
      <t>ゾウカ</t>
    </rPh>
    <rPh sb="224" eb="228">
      <t>ルイジダンタイ</t>
    </rPh>
    <rPh sb="228" eb="231">
      <t>ヘイキンチ</t>
    </rPh>
    <rPh sb="232" eb="234">
      <t>シタマワ</t>
    </rPh>
    <rPh sb="239" eb="241">
      <t>スウチ</t>
    </rPh>
    <rPh sb="301" eb="304">
      <t>シヨウリョウ</t>
    </rPh>
    <rPh sb="305" eb="307">
      <t>カイテイ</t>
    </rPh>
    <rPh sb="310" eb="313">
      <t>シヨウリョウ</t>
    </rPh>
    <rPh sb="329" eb="333">
      <t>ゼンタイケイカク</t>
    </rPh>
    <rPh sb="333" eb="335">
      <t>シュクショウ</t>
    </rPh>
    <rPh sb="336" eb="337">
      <t>トモナ</t>
    </rPh>
    <rPh sb="339" eb="342">
      <t>セイテンジ</t>
    </rPh>
    <rPh sb="342" eb="344">
      <t>イチニチ</t>
    </rPh>
    <rPh sb="344" eb="346">
      <t>ショリ</t>
    </rPh>
    <rPh sb="346" eb="348">
      <t>ノウリョク</t>
    </rPh>
    <rPh sb="356" eb="359">
      <t>カドウリツ</t>
    </rPh>
    <rPh sb="360" eb="362">
      <t>ジョウショウ</t>
    </rPh>
    <rPh sb="384" eb="385">
      <t>タイ</t>
    </rPh>
    <rPh sb="389" eb="391">
      <t>ショウシ</t>
    </rPh>
    <rPh sb="391" eb="394">
      <t>コウレイカ</t>
    </rPh>
    <rPh sb="424" eb="425">
      <t>オナ</t>
    </rPh>
    <rPh sb="426" eb="428">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</si>
</sst>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3-4792-9154-39DD9C23F3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2D33-4792-9154-39DD9C23F3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67.86</c:v>
                </c:pt>
                <c:pt idx="1">
                  <c:v>60.97</c:v>
                </c:pt>
                <c:pt idx="2">
                  <c:v>59.55</c:v>
                </c:pt>
                <c:pt idx="3">
                  <c:v>59.55</c:v>
                </c:pt>
                <c:pt idx="4">
                  <c:v>71.45</c:v>
                </c:pt>
              </c:numCache>
            </c:numRef>
          </c:val>
          <c:extLst>
            <c:ext xmlns:c16="http://schemas.microsoft.com/office/drawing/2014/chart" uri="{C3380CC4-5D6E-409C-BE32-E72D297353CC}">
              <c16:uniqueId val="{00000000-079B-4917-8420-47623EE406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079B-4917-8420-47623EE406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86.29</c:v>
                </c:pt>
                <c:pt idx="1">
                  <c:v>86.74</c:v>
                </c:pt>
                <c:pt idx="2">
                  <c:v>88.82</c:v>
                </c:pt>
                <c:pt idx="3">
                  <c:v>90.88</c:v>
                </c:pt>
                <c:pt idx="4">
                  <c:v>90.79</c:v>
                </c:pt>
              </c:numCache>
            </c:numRef>
          </c:val>
          <c:extLst>
            <c:ext xmlns:c16="http://schemas.microsoft.com/office/drawing/2014/chart" uri="{C3380CC4-5D6E-409C-BE32-E72D297353CC}">
              <c16:uniqueId val="{00000000-57C9-4034-ACFF-47A3F9622D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57C9-4034-ACFF-47A3F9622D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97.69</c:v>
                </c:pt>
                <c:pt idx="1">
                  <c:v>101.69</c:v>
                </c:pt>
                <c:pt idx="2">
                  <c:v>97.51</c:v>
                </c:pt>
                <c:pt idx="3">
                  <c:v>94.92</c:v>
                </c:pt>
                <c:pt idx="4">
                  <c:v>94.79</c:v>
                </c:pt>
              </c:numCache>
            </c:numRef>
          </c:val>
          <c:extLst>
            <c:ext xmlns:c16="http://schemas.microsoft.com/office/drawing/2014/chart" uri="{C3380CC4-5D6E-409C-BE32-E72D297353CC}">
              <c16:uniqueId val="{00000000-D3A7-440A-A590-D89FFB5CE1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D3A7-440A-A590-D89FFB5CE1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29.16</c:v>
                </c:pt>
                <c:pt idx="1">
                  <c:v>30.9</c:v>
                </c:pt>
                <c:pt idx="2">
                  <c:v>33.06</c:v>
                </c:pt>
                <c:pt idx="3">
                  <c:v>35.299999999999997</c:v>
                </c:pt>
                <c:pt idx="4">
                  <c:v>35.31</c:v>
                </c:pt>
              </c:numCache>
            </c:numRef>
          </c:val>
          <c:extLst>
            <c:ext xmlns:c16="http://schemas.microsoft.com/office/drawing/2014/chart" uri="{C3380CC4-5D6E-409C-BE32-E72D297353CC}">
              <c16:uniqueId val="{00000000-FD86-4638-8D3E-A706802DE6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FD86-4638-8D3E-A706802DE6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97-497F-94B6-A87DBB756F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E297-497F-94B6-A87DBB756F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13.72</c:v>
                </c:pt>
              </c:numCache>
            </c:numRef>
          </c:val>
          <c:extLst>
            <c:ext xmlns:c16="http://schemas.microsoft.com/office/drawing/2014/chart" uri="{C3380CC4-5D6E-409C-BE32-E72D297353CC}">
              <c16:uniqueId val="{00000000-369E-4566-A8A1-0713D15276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69E-4566-A8A1-0713D15276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-28.48</c:v>
                </c:pt>
                <c:pt idx="1">
                  <c:v>-11.75</c:v>
                </c:pt>
                <c:pt idx="2">
                  <c:v>-7.97</c:v>
                </c:pt>
                <c:pt idx="3">
                  <c:v>3.79</c:v>
                </c:pt>
                <c:pt idx="4">
                  <c:v>17.59</c:v>
                </c:pt>
              </c:numCache>
            </c:numRef>
          </c:val>
          <c:extLst>
            <c:ext xmlns:c16="http://schemas.microsoft.com/office/drawing/2014/chart" uri="{C3380CC4-5D6E-409C-BE32-E72D297353CC}">
              <c16:uniqueId val="{00000000-CFC0-4AC7-9BE6-CAB08A6CAC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FC0-4AC7-9BE6-CAB08A6CAC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510.37</c:v>
                </c:pt>
                <c:pt idx="1">
                  <c:v>188.11</c:v>
                </c:pt>
                <c:pt idx="2">
                  <c:v>423.52</c:v>
                </c:pt>
                <c:pt idx="3">
                  <c:v>399.81</c:v>
                </c:pt>
                <c:pt idx="4">
                  <c:v>107.64</c:v>
                </c:pt>
              </c:numCache>
            </c:numRef>
          </c:val>
          <c:extLst>
            <c:ext xmlns:c16="http://schemas.microsoft.com/office/drawing/2014/chart" uri="{C3380CC4-5D6E-409C-BE32-E72D297353CC}">
              <c16:uniqueId val="{00000000-D6B2-4DBC-B0DD-3CD99575FE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6B2-4DBC-B0DD-3CD99575FE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72.930000000000007</c:v>
                </c:pt>
                <c:pt idx="1">
                  <c:v>100</c:v>
                </c:pt>
                <c:pt idx="2">
                  <c:v>93.67</c:v>
                </c:pt>
                <c:pt idx="3">
                  <c:v>83.02</c:v>
                </c:pt>
                <c:pt idx="4">
                  <c:v>86.15</c:v>
                </c:pt>
              </c:numCache>
            </c:numRef>
          </c:val>
          <c:extLst>
            <c:ext xmlns:c16="http://schemas.microsoft.com/office/drawing/2014/chart" uri="{C3380CC4-5D6E-409C-BE32-E72D297353CC}">
              <c16:uniqueId val="{00000000-E006-4E98-8C6F-5BA1C19390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006-4E98-8C6F-5BA1C19390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211.42</c:v>
                </c:pt>
                <c:pt idx="1">
                  <c:v>154.24</c:v>
                </c:pt>
                <c:pt idx="2">
                  <c:v>164.92</c:v>
                </c:pt>
                <c:pt idx="3">
                  <c:v>187.49</c:v>
                </c:pt>
                <c:pt idx="4">
                  <c:v>180.06</c:v>
                </c:pt>
              </c:numCache>
            </c:numRef>
          </c:val>
          <c:extLst>
            <c:ext xmlns:c16="http://schemas.microsoft.com/office/drawing/2014/chart" uri="{C3380CC4-5D6E-409C-BE32-E72D297353CC}">
              <c16:uniqueId val="{00000000-B916-494E-A1EA-F3C937C542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B916-494E-A1EA-F3C937C542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宇城市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56356</v>
      </c>
      <c r="AM8" s="41"/>
      <c r="AN8" s="41"/>
      <c r="AO8" s="41"/>
      <c r="AP8" s="41"/>
      <c r="AQ8" s="41"/>
      <c r="AR8" s="41"/>
      <c r="AS8" s="41"/>
      <c r="AT8" s="34">
        <f>データ!T6</f>
        <v>188.67</v>
      </c>
      <c r="AU8" s="34"/>
      <c r="AV8" s="34"/>
      <c r="AW8" s="34"/>
      <c r="AX8" s="34"/>
      <c r="AY8" s="34"/>
      <c r="AZ8" s="34"/>
      <c r="BA8" s="34"/>
      <c r="BB8" s="34">
        <f>データ!U6</f>
        <v>298.7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62.23</v>
      </c>
      <c r="J10" s="34"/>
      <c r="K10" s="34"/>
      <c r="L10" s="34"/>
      <c r="M10" s="34"/>
      <c r="N10" s="34"/>
      <c r="O10" s="34"/>
      <c r="P10" s="34">
        <f>データ!P6</f>
        <v>49.78</v>
      </c>
      <c r="Q10" s="34"/>
      <c r="R10" s="34"/>
      <c r="S10" s="34"/>
      <c r="T10" s="34"/>
      <c r="U10" s="34"/>
      <c r="V10" s="34"/>
      <c r="W10" s="34">
        <f>データ!Q6</f>
        <v>75.97</v>
      </c>
      <c r="X10" s="34"/>
      <c r="Y10" s="34"/>
      <c r="Z10" s="34"/>
      <c r="AA10" s="34"/>
      <c r="AB10" s="34"/>
      <c r="AC10" s="34"/>
      <c r="AD10" s="41">
        <f>データ!R6</f>
        <v>3140</v>
      </c>
      <c r="AE10" s="41"/>
      <c r="AF10" s="41"/>
      <c r="AG10" s="41"/>
      <c r="AH10" s="41"/>
      <c r="AI10" s="41"/>
      <c r="AJ10" s="41"/>
      <c r="AK10" s="2"/>
      <c r="AL10" s="41">
        <f>データ!V6</f>
        <v>27882</v>
      </c>
      <c r="AM10" s="41"/>
      <c r="AN10" s="41"/>
      <c r="AO10" s="41"/>
      <c r="AP10" s="41"/>
      <c r="AQ10" s="41"/>
      <c r="AR10" s="41"/>
      <c r="AS10" s="41"/>
      <c r="AT10" s="34">
        <f>データ!W6</f>
        <v>8.89</v>
      </c>
      <c r="AU10" s="34"/>
      <c r="AV10" s="34"/>
      <c r="AW10" s="34"/>
      <c r="AX10" s="34"/>
      <c r="AY10" s="34"/>
      <c r="AZ10" s="34"/>
      <c r="BA10" s="34"/>
      <c r="BB10" s="34">
        <f>データ!X6</f>
        <v>3136.33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pstYiCloGoThueY97YRTvBZLLT6rW90G+QKvToBQ+Q53lKtWMyqXboNBr3tX61dF/KoVrYlsnbkCKNRf3+ZTg==" saltValue="yYcsia+KHdDocSn3CKjf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432130</v>
      </c>
      <c r="D6" s="19">
        <f t="shared" si="3"/>
        <v>46</v>
      </c>
      <c r="E6" s="19">
        <f t="shared" si="3"/>
        <v>17</v>
      </c>
      <c r="F6" s="19">
        <f t="shared" si="3"/>
        <v>1</v>
      </c>
      <c r="G6" s="19">
        <f t="shared" si="3"/>
        <v>0</v>
      </c>
      <c r="H6" s="19" t="str">
        <f t="shared" si="3"/>
        <v>熊本県　宇城市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62.23</v>
      </c>
      <c r="P6" s="20">
        <f t="shared" si="3"/>
        <v>49.78</v>
      </c>
      <c r="Q6" s="20">
        <f t="shared" si="3"/>
        <v>75.97</v>
      </c>
      <c r="R6" s="20">
        <f t="shared" si="3"/>
        <v>3140</v>
      </c>
      <c r="S6" s="20">
        <f t="shared" si="3"/>
        <v>56356</v>
      </c>
      <c r="T6" s="20">
        <f t="shared" si="3"/>
        <v>188.67</v>
      </c>
      <c r="U6" s="20">
        <f t="shared" si="3"/>
        <v>298.7</v>
      </c>
      <c r="V6" s="20">
        <f t="shared" si="3"/>
        <v>27882</v>
      </c>
      <c r="W6" s="20">
        <f t="shared" si="3"/>
        <v>8.89</v>
      </c>
      <c r="X6" s="20">
        <f t="shared" si="3"/>
        <v>3136.33</v>
      </c>
      <c r="Y6" s="21">
        <f>IF(Y7="",NA(),Y7)</f>
        <v>97.69</v>
      </c>
      <c r="Z6" s="21">
        <f t="shared" ref="Z6:AH6" si="4">IF(Z7="",NA(),Z7)</f>
        <v>101.69</v>
      </c>
      <c r="AA6" s="21">
        <f t="shared" si="4"/>
        <v>97.51</v>
      </c>
      <c r="AB6" s="21">
        <f t="shared" si="4"/>
        <v>94.92</v>
      </c>
      <c r="AC6" s="21">
        <f t="shared" si="4"/>
        <v>94.79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1">
        <f t="shared" si="5"/>
        <v>13.72</v>
      </c>
      <c r="AO6" s="21">
        <f t="shared" si="5"/>
        <v>18.36</v>
      </c>
      <c r="AP6" s="21">
        <f t="shared" si="5"/>
        <v>18.010000000000002</v>
      </c>
      <c r="AQ6" s="21">
        <f t="shared" si="5"/>
        <v>23.86</v>
      </c>
      <c r="AR6" s="21">
        <f t="shared" si="5"/>
        <v>18.41</v>
      </c>
      <c r="AS6" s="21">
        <f t="shared" si="5"/>
        <v>16.91</v>
      </c>
      <c r="AT6" s="20" t="str">
        <f>IF(AT7="","",IF(AT7="-","【-】","【"&amp;SUBSTITUTE(TEXT(AT7,"#,##0.00"),"-","△")&amp;"】"))</f>
        <v>【3.12】</v>
      </c>
      <c r="AU6" s="21">
        <f>IF(AU7="",NA(),AU7)</f>
        <v>-28.48</v>
      </c>
      <c r="AV6" s="21">
        <f t="shared" ref="AV6:BD6" si="6">IF(AV7="",NA(),AV7)</f>
        <v>-11.75</v>
      </c>
      <c r="AW6" s="21">
        <f t="shared" si="6"/>
        <v>-7.97</v>
      </c>
      <c r="AX6" s="21">
        <f t="shared" si="6"/>
        <v>3.79</v>
      </c>
      <c r="AY6" s="21">
        <f t="shared" si="6"/>
        <v>17.59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510.37</v>
      </c>
      <c r="BG6" s="21">
        <f t="shared" ref="BG6:BO6" si="7">IF(BG7="",NA(),BG7)</f>
        <v>188.11</v>
      </c>
      <c r="BH6" s="21">
        <f t="shared" si="7"/>
        <v>423.52</v>
      </c>
      <c r="BI6" s="21">
        <f t="shared" si="7"/>
        <v>399.81</v>
      </c>
      <c r="BJ6" s="21">
        <f t="shared" si="7"/>
        <v>107.64</v>
      </c>
      <c r="BK6" s="21">
        <f t="shared" si="7"/>
        <v>789.08</v>
      </c>
      <c r="BL6" s="21">
        <f t="shared" si="7"/>
        <v>747.84</v>
      </c>
      <c r="BM6" s="21">
        <f t="shared" si="7"/>
        <v>804.98</v>
      </c>
      <c r="BN6" s="21">
        <f t="shared" si="7"/>
        <v>767.56</v>
      </c>
      <c r="BO6" s="21">
        <f t="shared" si="7"/>
        <v>795.22</v>
      </c>
      <c r="BP6" s="20" t="str">
        <f>IF(BP7="","",IF(BP7="-","【-】","【"&amp;SUBSTITUTE(TEXT(BP7,"#,##0.00"),"-","△")&amp;"】"))</f>
        <v>【602.56】</v>
      </c>
      <c r="BQ6" s="21">
        <f>IF(BQ7="",NA(),BQ7)</f>
        <v>72.930000000000007</v>
      </c>
      <c r="BR6" s="21">
        <f t="shared" ref="BR6:BZ6" si="8">IF(BR7="",NA(),BR7)</f>
        <v>100</v>
      </c>
      <c r="BS6" s="21">
        <f t="shared" si="8"/>
        <v>93.67</v>
      </c>
      <c r="BT6" s="21">
        <f t="shared" si="8"/>
        <v>83.02</v>
      </c>
      <c r="BU6" s="21">
        <f t="shared" si="8"/>
        <v>86.15</v>
      </c>
      <c r="BV6" s="21">
        <f t="shared" si="8"/>
        <v>88.25</v>
      </c>
      <c r="BW6" s="21">
        <f t="shared" si="8"/>
        <v>90.17</v>
      </c>
      <c r="BX6" s="21">
        <f t="shared" si="8"/>
        <v>88.71</v>
      </c>
      <c r="BY6" s="21">
        <f t="shared" si="8"/>
        <v>90.23</v>
      </c>
      <c r="BZ6" s="21">
        <f t="shared" si="8"/>
        <v>90.78</v>
      </c>
      <c r="CA6" s="20" t="str">
        <f>IF(CA7="","",IF(CA7="-","【-】","【"&amp;SUBSTITUTE(TEXT(CA7,"#,##0.00"),"-","△")&amp;"】"))</f>
        <v>【97.94】</v>
      </c>
      <c r="CB6" s="21">
        <f>IF(CB7="",NA(),CB7)</f>
        <v>211.42</v>
      </c>
      <c r="CC6" s="21">
        <f t="shared" ref="CC6:CK6" si="9">IF(CC7="",NA(),CC7)</f>
        <v>154.24</v>
      </c>
      <c r="CD6" s="21">
        <f t="shared" si="9"/>
        <v>164.92</v>
      </c>
      <c r="CE6" s="21">
        <f t="shared" si="9"/>
        <v>187.49</v>
      </c>
      <c r="CF6" s="21">
        <f t="shared" si="9"/>
        <v>180.06</v>
      </c>
      <c r="CG6" s="21">
        <f t="shared" si="9"/>
        <v>176.37</v>
      </c>
      <c r="CH6" s="21">
        <f t="shared" si="9"/>
        <v>173.17</v>
      </c>
      <c r="CI6" s="21">
        <f t="shared" si="9"/>
        <v>174.8</v>
      </c>
      <c r="CJ6" s="21">
        <f t="shared" si="9"/>
        <v>170.2</v>
      </c>
      <c r="CK6" s="21">
        <f t="shared" si="9"/>
        <v>170.83</v>
      </c>
      <c r="CL6" s="20" t="str">
        <f>IF(CL7="","",IF(CL7="-","【-】","【"&amp;SUBSTITUTE(TEXT(CL7,"#,##0.00"),"-","△")&amp;"】"))</f>
        <v>【140.98】</v>
      </c>
      <c r="CM6" s="21">
        <f>IF(CM7="",NA(),CM7)</f>
        <v>67.86</v>
      </c>
      <c r="CN6" s="21">
        <f t="shared" ref="CN6:CV6" si="10">IF(CN7="",NA(),CN7)</f>
        <v>60.97</v>
      </c>
      <c r="CO6" s="21">
        <f t="shared" si="10"/>
        <v>59.55</v>
      </c>
      <c r="CP6" s="21">
        <f t="shared" si="10"/>
        <v>59.55</v>
      </c>
      <c r="CQ6" s="21">
        <f t="shared" si="10"/>
        <v>71.45</v>
      </c>
      <c r="CR6" s="21">
        <f t="shared" si="10"/>
        <v>56.72</v>
      </c>
      <c r="CS6" s="21">
        <f t="shared" si="10"/>
        <v>56.43</v>
      </c>
      <c r="CT6" s="21">
        <f t="shared" si="10"/>
        <v>55.82</v>
      </c>
      <c r="CU6" s="21">
        <f t="shared" si="10"/>
        <v>56.51</v>
      </c>
      <c r="CV6" s="21">
        <f t="shared" si="10"/>
        <v>56.85</v>
      </c>
      <c r="CW6" s="20" t="str">
        <f>IF(CW7="","",IF(CW7="-","【-】","【"&amp;SUBSTITUTE(TEXT(CW7,"#,##0.00"),"-","△")&amp;"】"))</f>
        <v>【60.13】</v>
      </c>
      <c r="CX6" s="21">
        <f>IF(CX7="",NA(),CX7)</f>
        <v>86.29</v>
      </c>
      <c r="CY6" s="21">
        <f t="shared" ref="CY6:DG6" si="11">IF(CY7="",NA(),CY7)</f>
        <v>86.74</v>
      </c>
      <c r="CZ6" s="21">
        <f t="shared" si="11"/>
        <v>88.82</v>
      </c>
      <c r="DA6" s="21">
        <f t="shared" si="11"/>
        <v>90.88</v>
      </c>
      <c r="DB6" s="21">
        <f t="shared" si="11"/>
        <v>90.79</v>
      </c>
      <c r="DC6" s="21">
        <f t="shared" si="11"/>
        <v>90.72</v>
      </c>
      <c r="DD6" s="21">
        <f t="shared" si="11"/>
        <v>91.07</v>
      </c>
      <c r="DE6" s="21">
        <f t="shared" si="11"/>
        <v>90.67</v>
      </c>
      <c r="DF6" s="21">
        <f t="shared" si="11"/>
        <v>90.62</v>
      </c>
      <c r="DG6" s="21">
        <f t="shared" si="11"/>
        <v>90.79</v>
      </c>
      <c r="DH6" s="20" t="str">
        <f>IF(DH7="","",IF(DH7="-","【-】","【"&amp;SUBSTITUTE(TEXT(DH7,"#,##0.00"),"-","△")&amp;"】"))</f>
        <v>【96.00】</v>
      </c>
      <c r="DI6" s="21">
        <f>IF(DI7="",NA(),DI7)</f>
        <v>29.16</v>
      </c>
      <c r="DJ6" s="21">
        <f t="shared" ref="DJ6:DR6" si="12">IF(DJ7="",NA(),DJ7)</f>
        <v>30.9</v>
      </c>
      <c r="DK6" s="21">
        <f t="shared" si="12"/>
        <v>33.06</v>
      </c>
      <c r="DL6" s="21">
        <f t="shared" si="12"/>
        <v>35.299999999999997</v>
      </c>
      <c r="DM6" s="21">
        <f t="shared" si="12"/>
        <v>35.31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432130</v>
      </c>
      <c r="D7" s="23">
        <v>46</v>
      </c>
      <c r="E7" s="23">
        <v>17</v>
      </c>
      <c r="F7" s="23">
        <v>1</v>
      </c>
      <c r="G7" s="23">
        <v>0</v>
      </c>
      <c r="H7" s="23" t="s">
        <v>96</v>
      </c>
      <c r="I7" s="23" t="s">
        <v>97</v>
      </c>
      <c r="J7" s="23" t="s">
        <v>98</v>
      </c>
      <c r="K7" s="23" t="s">
        <v>99</v>
      </c>
      <c r="L7" s="23" t="s">
        <v>100</v>
      </c>
      <c r="M7" s="23" t="s">
        <v>101</v>
      </c>
      <c r="N7" s="24" t="s">
        <v>102</v>
      </c>
      <c r="O7" s="24">
        <v>62.23</v>
      </c>
      <c r="P7" s="24">
        <v>49.78</v>
      </c>
      <c r="Q7" s="24">
        <v>75.97</v>
      </c>
      <c r="R7" s="24">
        <v>3140</v>
      </c>
      <c r="S7" s="24">
        <v>56356</v>
      </c>
      <c r="T7" s="24">
        <v>188.67</v>
      </c>
      <c r="U7" s="24">
        <v>298.7</v>
      </c>
      <c r="V7" s="24">
        <v>27882</v>
      </c>
      <c r="W7" s="24">
        <v>8.89</v>
      </c>
      <c r="X7" s="24">
        <v>3136.33</v>
      </c>
      <c r="Y7" s="24">
        <v>97.69</v>
      </c>
      <c r="Z7" s="24">
        <v>101.69</v>
      </c>
      <c r="AA7" s="24">
        <v>97.51</v>
      </c>
      <c r="AB7" s="24">
        <v>94.92</v>
      </c>
      <c r="AC7" s="24">
        <v>94.79</v>
      </c>
      <c r="AD7" s="24">
        <v>106.5</v>
      </c>
      <c r="AE7" s="24">
        <v>106.22</v>
      </c>
      <c r="AF7" s="24">
        <v>107.01</v>
      </c>
      <c r="AG7" s="24">
        <v>106.53</v>
      </c>
      <c r="AH7" s="24">
        <v>105.5</v>
      </c>
      <c r="AI7" s="24">
        <v>105.36</v>
      </c>
      <c r="AJ7" s="24">
        <v>0</v>
      </c>
      <c r="AK7" s="24">
        <v>0</v>
      </c>
      <c r="AL7" s="24">
        <v>0</v>
      </c>
      <c r="AM7" s="24">
        <v>0</v>
      </c>
      <c r="AN7" s="24">
        <v>13.72</v>
      </c>
      <c r="AO7" s="24">
        <v>18.36</v>
      </c>
      <c r="AP7" s="24">
        <v>18.010000000000002</v>
      </c>
      <c r="AQ7" s="24">
        <v>23.86</v>
      </c>
      <c r="AR7" s="24">
        <v>18.41</v>
      </c>
      <c r="AS7" s="24">
        <v>16.91</v>
      </c>
      <c r="AT7" s="24">
        <v>3.12</v>
      </c>
      <c r="AU7" s="24">
        <v>-28.48</v>
      </c>
      <c r="AV7" s="24">
        <v>-11.75</v>
      </c>
      <c r="AW7" s="24">
        <v>-7.97</v>
      </c>
      <c r="AX7" s="24">
        <v>3.79</v>
      </c>
      <c r="AY7" s="24">
        <v>17.59</v>
      </c>
      <c r="AZ7" s="24">
        <v>55.6</v>
      </c>
      <c r="BA7" s="24">
        <v>59.4</v>
      </c>
      <c r="BB7" s="24">
        <v>68.27</v>
      </c>
      <c r="BC7" s="24">
        <v>74.790000000000006</v>
      </c>
      <c r="BD7" s="24">
        <v>73.930000000000007</v>
      </c>
      <c r="BE7" s="24">
        <v>82.75</v>
      </c>
      <c r="BF7" s="24">
        <v>510.37</v>
      </c>
      <c r="BG7" s="24">
        <v>188.11</v>
      </c>
      <c r="BH7" s="24">
        <v>423.52</v>
      </c>
      <c r="BI7" s="24">
        <v>399.81</v>
      </c>
      <c r="BJ7" s="24">
        <v>107.64</v>
      </c>
      <c r="BK7" s="24">
        <v>789.08</v>
      </c>
      <c r="BL7" s="24">
        <v>747.84</v>
      </c>
      <c r="BM7" s="24">
        <v>804.98</v>
      </c>
      <c r="BN7" s="24">
        <v>767.56</v>
      </c>
      <c r="BO7" s="24">
        <v>795.22</v>
      </c>
      <c r="BP7" s="24">
        <v>602.55999999999995</v>
      </c>
      <c r="BQ7" s="24">
        <v>72.930000000000007</v>
      </c>
      <c r="BR7" s="24">
        <v>100</v>
      </c>
      <c r="BS7" s="24">
        <v>93.67</v>
      </c>
      <c r="BT7" s="24">
        <v>83.02</v>
      </c>
      <c r="BU7" s="24">
        <v>86.15</v>
      </c>
      <c r="BV7" s="24">
        <v>88.25</v>
      </c>
      <c r="BW7" s="24">
        <v>90.17</v>
      </c>
      <c r="BX7" s="24">
        <v>88.71</v>
      </c>
      <c r="BY7" s="24">
        <v>90.23</v>
      </c>
      <c r="BZ7" s="24">
        <v>90.78</v>
      </c>
      <c r="CA7" s="24">
        <v>97.94</v>
      </c>
      <c r="CB7" s="24">
        <v>211.42</v>
      </c>
      <c r="CC7" s="24">
        <v>154.24</v>
      </c>
      <c r="CD7" s="24">
        <v>164.92</v>
      </c>
      <c r="CE7" s="24">
        <v>187.49</v>
      </c>
      <c r="CF7" s="24">
        <v>180.06</v>
      </c>
      <c r="CG7" s="24">
        <v>176.37</v>
      </c>
      <c r="CH7" s="24">
        <v>173.17</v>
      </c>
      <c r="CI7" s="24">
        <v>174.8</v>
      </c>
      <c r="CJ7" s="24">
        <v>170.2</v>
      </c>
      <c r="CK7" s="24">
        <v>170.83</v>
      </c>
      <c r="CL7" s="24">
        <v>140.97999999999999</v>
      </c>
      <c r="CM7" s="24">
        <v>67.86</v>
      </c>
      <c r="CN7" s="24">
        <v>60.97</v>
      </c>
      <c r="CO7" s="24">
        <v>59.55</v>
      </c>
      <c r="CP7" s="24">
        <v>59.55</v>
      </c>
      <c r="CQ7" s="24">
        <v>71.45</v>
      </c>
      <c r="CR7" s="24">
        <v>56.72</v>
      </c>
      <c r="CS7" s="24">
        <v>56.43</v>
      </c>
      <c r="CT7" s="24">
        <v>55.82</v>
      </c>
      <c r="CU7" s="24">
        <v>56.51</v>
      </c>
      <c r="CV7" s="24">
        <v>56.85</v>
      </c>
      <c r="CW7" s="24">
        <v>60.13</v>
      </c>
      <c r="CX7" s="24">
        <v>86.29</v>
      </c>
      <c r="CY7" s="24">
        <v>86.74</v>
      </c>
      <c r="CZ7" s="24">
        <v>88.82</v>
      </c>
      <c r="DA7" s="24">
        <v>90.88</v>
      </c>
      <c r="DB7" s="24">
        <v>90.79</v>
      </c>
      <c r="DC7" s="24">
        <v>90.72</v>
      </c>
      <c r="DD7" s="24">
        <v>91.07</v>
      </c>
      <c r="DE7" s="24">
        <v>90.67</v>
      </c>
      <c r="DF7" s="24">
        <v>90.62</v>
      </c>
      <c r="DG7" s="24">
        <v>90.79</v>
      </c>
      <c r="DH7" s="24">
        <v>96</v>
      </c>
      <c r="DI7" s="24">
        <v>29.16</v>
      </c>
      <c r="DJ7" s="24">
        <v>30.9</v>
      </c>
      <c r="DK7" s="24">
        <v>33.06</v>
      </c>
      <c r="DL7" s="24">
        <v>35.299999999999997</v>
      </c>
      <c r="DM7" s="24">
        <v>35.31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2026-02-02T05:26:37Z</cp:lastPrinted>
  <dcterms:created xsi:type="dcterms:W3CDTF">2025-12-23T06:06:11Z</dcterms:created>
  <dcterms:modified xsi:type="dcterms:W3CDTF">2026-02-05T09:50:43Z</dcterms:modified>
  <cp:category/>
</cp:coreProperties>
</file>