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9 宇土市\"/>
    </mc:Choice>
  </mc:AlternateContent>
  <xr:revisionPtr revIDLastSave="0" documentId="13_ncr:1_{1E0E140A-9D48-4E10-B2D8-1A796169FCB1}" xr6:coauthVersionLast="47" xr6:coauthVersionMax="47" xr10:uidLastSave="{00000000-0000-0000-0000-000000000000}"/>
  <workbookProtection workbookAlgorithmName="SHA-512" workbookHashValue="2QJ/6wcficRevOfz7n79Tx5Uyy20nFDXslNZYoNc4DzGBlLtw3/4Qv3vcgfb05emfWBLhCbSo4aihTF7ysyY3A==" workbookSaltValue="3zrRoCsAkDUiVMW9Py1u3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<sst xmlns="http://schemas.openxmlformats.org/spreadsheetml/2006/main" count="231" uniqueCount="115">
  <si>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</si>
  <si>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</si>
  <si>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</si>
  <si>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</si>
  <si>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</si>
  <si>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</si>
  <si>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</si>
  <si>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</si>
  <si>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</si>
  <si>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</si>
  <si>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</si>
  <si>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</si>
  <si>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</si>
  <si>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</si>
  <si>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</si>
  <si>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</si>
  <si>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</si>
  <si>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</si>
  <si>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</si>
  <si>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</si>
  <si>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</si>
  <si>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</si>
  <si>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</si>
  <si>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</si>
  <si>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</si>
  <si>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</si>
  <si>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</si>
  <si>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</si>
  <si>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</si>
  <si>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</si>
  <si>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</si>
  <si>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</si>
  <si>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</si>
  <si>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</si>
  <si>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</si>
  <si>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</si>
  <si>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</si>
  <si>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</si>
  <si>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</si>
  <si>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</si>
  <si>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</si>
  <si>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</si>
  <si>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</si>
  <si>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</si>
  <si>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</si>
  <si>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</si>
  <si>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</si>
  <si>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</si>
  <si>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</si>
  <si>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</si>
  <si>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</si>
  <si>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</si>
  <si>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</si>
  <si>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</si>
  <si>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</si>
  <si>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</si>
  <si>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</si>
  <si>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</si>
  <si>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</si>
  <si>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</si>
  <si>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</si>
  <si>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</si>
  <si>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</si>
  <si>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</si>
  <si>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</si>
  <si>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</si>
  <si>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</si>
  <si>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</si>
  <si>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</si>
  <si>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</si>
  <si>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</si>
  <si>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</si>
  <si>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</si>
  <si>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</si>
  <si>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</si>
  <si>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</si>
  <si>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</si>
  <si>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</si>
  <si>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</si>
  <si>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</si>
  <si>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</si>
  <si>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</si>
  <si>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</si>
  <si>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</si>
  <si>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</si>
  <si>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</si>
  <si>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</si>
  <si>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</si>
  <si>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</si>
  <si>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</si>
  <si>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</si>
  <si>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</si>
  <si>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</si>
  <si>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</si>
  <si>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</si>
  <si>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</si>
  <si>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宇土市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</si>
  <si>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</si>
  <si>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</si>
  <si>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</si>
  <si>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</si>
  <si>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</si>
  <si>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</si>
  <si>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</si>
  <si>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</si>
  <si>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</si>
  <si>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</si>
  <si>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</si>
  <si>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</si>
  <si>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</si>
  <si>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</si>
  <si>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</si>
  <si>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を上回っており、類似団体平均値よりも高く良好な値を示している。しかし、一般会計補助金等使用料以外の収入に依存しており、今後は、経費回収率１００％を目指した経営改善を図る。　　　　　　　　　　　　　　　　　　　　　　　　　　　　　　　　　　　　　　　　　　　　　　　　　　　　　　　　　　　　　　　
②累積欠損金は発生していない。
③流動比率は類似団体よりも高い水準にあり、現金は十分に確保されている状況である。
④企業債残高対事業規模比率は類似団体より低い数値となっているが、今後、管渠や施設の老朽化に伴い更新工事等を予定しており、企業債残高も増加となる見込みであるため、投資規模、料金水準とのバランスに留意していく。
⑤経費回収率は100％を下回っている。今後は人口減少による収入減や物価高騰による維持管理費等の増加が想定されることから、使用料の見直し等を視野に入れ、適正な使用料収入を確保していく必要がある。
⑥汚水処理原価は類似団体より低い水準となっている。今後人口減少による有収水量の減少や老朽化した施設の維持管理費、物価高騰による費用の増加に伴い、上昇していくことが予測される。施設の計画的な更新工事を行いながら維持管理費の削減に努める。
⑦施設利用率、⑧水洗化率とも類似団体より高い水準であるが、今後は人口減少に伴い低下することが見込まれるため、広域化等を検討していく必要がある。</t>
    <rPh sb="47" eb="49">
      <t>イッパン</t>
    </rPh>
    <rPh sb="49" eb="51">
      <t>カイケイ</t>
    </rPh>
    <rPh sb="51" eb="54">
      <t>ホジョキン</t>
    </rPh>
    <rPh sb="54" eb="55">
      <t>トウ</t>
    </rPh>
    <rPh sb="55" eb="58">
      <t>シヨウリョウ</t>
    </rPh>
    <rPh sb="58" eb="60">
      <t>イガイ</t>
    </rPh>
    <rPh sb="61" eb="63">
      <t>シュウニュウ</t>
    </rPh>
    <rPh sb="64" eb="66">
      <t>イゾン</t>
    </rPh>
    <rPh sb="71" eb="73">
      <t>コンゴ</t>
    </rPh>
    <rPh sb="75" eb="77">
      <t>ケイヒ</t>
    </rPh>
    <rPh sb="77" eb="79">
      <t>カイシュウ</t>
    </rPh>
    <rPh sb="79" eb="80">
      <t>リツ</t>
    </rPh>
    <rPh sb="85" eb="87">
      <t>メザ</t>
    </rPh>
    <rPh sb="89" eb="91">
      <t>ケイエイ</t>
    </rPh>
    <rPh sb="91" eb="93">
      <t>カイゼン</t>
    </rPh>
    <rPh sb="94" eb="95">
      <t>ハカ</t>
    </rPh>
    <rPh sb="256" eb="258">
      <t>カンキョ</t>
    </rPh>
    <rPh sb="259" eb="261">
      <t>シセツ</t>
    </rPh>
    <rPh sb="262" eb="265">
      <t>ロウキュウカ</t>
    </rPh>
    <rPh sb="266" eb="267">
      <t>トモナ</t>
    </rPh>
    <rPh sb="268" eb="270">
      <t>コウシン</t>
    </rPh>
    <rPh sb="270" eb="272">
      <t>コウジ</t>
    </rPh>
    <rPh sb="272" eb="273">
      <t>ナド</t>
    </rPh>
    <rPh sb="274" eb="276">
      <t>ヨテイ</t>
    </rPh>
    <rPh sb="281" eb="283">
      <t>キギョウ</t>
    </rPh>
    <rPh sb="283" eb="284">
      <t>サイ</t>
    </rPh>
    <rPh sb="284" eb="286">
      <t>ザンダカ</t>
    </rPh>
    <rPh sb="287" eb="289">
      <t>ゾウカ</t>
    </rPh>
    <rPh sb="292" eb="294">
      <t>ミコ</t>
    </rPh>
    <rPh sb="449" eb="451">
      <t>コンゴ</t>
    </rPh>
    <rPh sb="451" eb="453">
      <t>ジンコウ</t>
    </rPh>
    <rPh sb="453" eb="455">
      <t>ゲンショウ</t>
    </rPh>
    <rPh sb="458" eb="462">
      <t>ユウシュウスイリョウ</t>
    </rPh>
    <rPh sb="463" eb="465">
      <t>ゲンショウ</t>
    </rPh>
    <rPh sb="466" eb="469">
      <t>ロウキュウカ</t>
    </rPh>
    <rPh sb="471" eb="473">
      <t>シセツ</t>
    </rPh>
    <rPh sb="474" eb="479">
      <t>イジカンリヒ</t>
    </rPh>
    <rPh sb="480" eb="484">
      <t>ブッカコウトウ</t>
    </rPh>
    <rPh sb="487" eb="489">
      <t>ヒヨウ</t>
    </rPh>
    <rPh sb="490" eb="492">
      <t>ゾウカ</t>
    </rPh>
    <rPh sb="493" eb="494">
      <t>トモナ</t>
    </rPh>
    <rPh sb="496" eb="498">
      <t>ジョウショウ</t>
    </rPh>
    <rPh sb="505" eb="507">
      <t>ヨソク</t>
    </rPh>
    <rPh sb="511" eb="513">
      <t>シセツ</t>
    </rPh>
    <rPh sb="514" eb="517">
      <t>ケイカクテキ</t>
    </rPh>
    <rPh sb="537" eb="538">
      <t>ツト</t>
    </rPh>
    <phoneticPr fontId="4"/>
  </si>
  <si>
    <t>①有形固定資産減価償却率は年々増加している。今後、更新時期を迎える管渠や施設があるため、建設改良費における資金を増加するよう努めたい。
②管渠老朽化率は類似団体と比べて低い水準であるが、今後、更新時期を迎える管渠が増加するため、調査を行いながら計画的な更新工事に努める。
③管渠改善率については、今後もストックマネジメント計画に基づき計画的かつ効率的に進めていく。
※令和3年度決算は数値誤り（0％）</t>
    <rPh sb="53" eb="55">
      <t>シキン</t>
    </rPh>
    <rPh sb="56" eb="58">
      <t>ゾウカ</t>
    </rPh>
    <phoneticPr fontId="4"/>
  </si>
  <si>
    <t>本市の公共下水道事業は、類似団体と比較して比較的健全な運営であるが、一般会計からの繰入金など使用料以外の収入に依存している状況もあり、使用料の改定等、一般会計への依存を抑え、引き続き経費削減、収益上昇に努めていくことが必要である。また、官民連携、広域連携等の効果的な経営手法を検討し、効率的に事業を進め、持続可能で安定した経営体制の構築を目指す。</t>
    <rPh sb="3" eb="5">
      <t>コウキョウ</t>
    </rPh>
    <rPh sb="17" eb="19">
      <t>ヒカク</t>
    </rPh>
    <rPh sb="55" eb="57">
      <t>イゾン</t>
    </rPh>
    <rPh sb="67" eb="70">
      <t>シヨウリョウ</t>
    </rPh>
    <rPh sb="71" eb="73">
      <t>カイテイ</t>
    </rPh>
    <rPh sb="73" eb="74">
      <t>トウ</t>
    </rPh>
    <rPh sb="81" eb="83">
      <t>イゾン</t>
    </rPh>
    <rPh sb="84" eb="85">
      <t>オサ</t>
    </rPh>
    <rPh sb="109" eb="111">
      <t>ヒツヨウ</t>
    </rPh>
    <rPh sb="118" eb="122">
      <t>カンミンレンケイ</t>
    </rPh>
    <rPh sb="129" eb="132">
      <t>コウカテキ</t>
    </rPh>
    <rPh sb="152" eb="156">
      <t>ジゾクカノウ</t>
    </rPh>
    <rPh sb="157" eb="159">
      <t>アンテイ</t>
    </rPh>
    <rPh sb="161" eb="163">
      <t>ケイエイ</t>
    </rPh>
    <rPh sb="163" eb="165">
      <t>タイセイ</t>
    </rPh>
    <rPh sb="166" eb="168">
      <t>コウチク</t>
    </rPh>
    <rPh sb="169" eb="171">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</si>
</sst>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0.74</c:v>
                </c:pt>
                <c:pt idx="2" formatCode="#,##0.00;&quot;△&quot;#,##0.00">
                  <c:v>0</c:v>
                </c:pt>
                <c:pt idx="3" formatCode="#,##0.00;&quot;△&quot;#,##0.00">
                  <c:v>0</c:v>
                </c:pt>
                <c:pt idx="4">
                  <c:v>0.11</c:v>
                </c:pt>
              </c:numCache>
            </c:numRef>
          </c:val>
          <c:extLst>
            <c:ext xmlns:c16="http://schemas.microsoft.com/office/drawing/2014/chart" uri="{C3380CC4-5D6E-409C-BE32-E72D297353CC}">
              <c16:uniqueId val="{00000000-A0B7-4F02-8D7E-ECD8A1CCEE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A0B7-4F02-8D7E-ECD8A1CCEE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78.06</c:v>
                </c:pt>
                <c:pt idx="1">
                  <c:v>76.12</c:v>
                </c:pt>
                <c:pt idx="2">
                  <c:v>76.75</c:v>
                </c:pt>
                <c:pt idx="3">
                  <c:v>70.09</c:v>
                </c:pt>
                <c:pt idx="4">
                  <c:v>73.069999999999993</c:v>
                </c:pt>
              </c:numCache>
            </c:numRef>
          </c:val>
          <c:extLst>
            <c:ext xmlns:c16="http://schemas.microsoft.com/office/drawing/2014/chart" uri="{C3380CC4-5D6E-409C-BE32-E72D297353CC}">
              <c16:uniqueId val="{00000000-042C-43CE-BE5D-7AD1C26DAD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042C-43CE-BE5D-7AD1C26DAD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95.18</c:v>
                </c:pt>
                <c:pt idx="1">
                  <c:v>95.43</c:v>
                </c:pt>
                <c:pt idx="2">
                  <c:v>95.61</c:v>
                </c:pt>
                <c:pt idx="3">
                  <c:v>95.36</c:v>
                </c:pt>
                <c:pt idx="4">
                  <c:v>95.57</c:v>
                </c:pt>
              </c:numCache>
            </c:numRef>
          </c:val>
          <c:extLst>
            <c:ext xmlns:c16="http://schemas.microsoft.com/office/drawing/2014/chart" uri="{C3380CC4-5D6E-409C-BE32-E72D297353CC}">
              <c16:uniqueId val="{00000000-02FE-4B9D-AA68-F79FD414CB1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02FE-4B9D-AA68-F79FD414CB1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112.79</c:v>
                </c:pt>
                <c:pt idx="1">
                  <c:v>112.41</c:v>
                </c:pt>
                <c:pt idx="2">
                  <c:v>110.04</c:v>
                </c:pt>
                <c:pt idx="3">
                  <c:v>112.72</c:v>
                </c:pt>
                <c:pt idx="4">
                  <c:v>111.74</c:v>
                </c:pt>
              </c:numCache>
            </c:numRef>
          </c:val>
          <c:extLst>
            <c:ext xmlns:c16="http://schemas.microsoft.com/office/drawing/2014/chart" uri="{C3380CC4-5D6E-409C-BE32-E72D297353CC}">
              <c16:uniqueId val="{00000000-2E88-42A3-BD2C-184371684C3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2E88-42A3-BD2C-184371684C3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28.78</c:v>
                </c:pt>
                <c:pt idx="1">
                  <c:v>32.36</c:v>
                </c:pt>
                <c:pt idx="2">
                  <c:v>35.520000000000003</c:v>
                </c:pt>
                <c:pt idx="3">
                  <c:v>36.46</c:v>
                </c:pt>
                <c:pt idx="4">
                  <c:v>39.380000000000003</c:v>
                </c:pt>
              </c:numCache>
            </c:numRef>
          </c:val>
          <c:extLst>
            <c:ext xmlns:c16="http://schemas.microsoft.com/office/drawing/2014/chart" uri="{C3380CC4-5D6E-409C-BE32-E72D297353CC}">
              <c16:uniqueId val="{00000000-114D-4DB5-B631-D749E61EF4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114D-4DB5-B631-D749E61EF4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0.56000000000000005</c:v>
                </c:pt>
                <c:pt idx="2">
                  <c:v>0.62</c:v>
                </c:pt>
                <c:pt idx="3">
                  <c:v>0.71</c:v>
                </c:pt>
                <c:pt idx="4">
                  <c:v>0.7</c:v>
                </c:pt>
              </c:numCache>
            </c:numRef>
          </c:val>
          <c:extLst>
            <c:ext xmlns:c16="http://schemas.microsoft.com/office/drawing/2014/chart" uri="{C3380CC4-5D6E-409C-BE32-E72D297353CC}">
              <c16:uniqueId val="{00000000-6D6B-4D9F-AB7D-54D5431852D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6D6B-4D9F-AB7D-54D5431852D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96-4A1E-B7C4-655C63B3DCD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D596-4A1E-B7C4-655C63B3DCD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277.63</c:v>
                </c:pt>
                <c:pt idx="1">
                  <c:v>305.82</c:v>
                </c:pt>
                <c:pt idx="2">
                  <c:v>315.99</c:v>
                </c:pt>
                <c:pt idx="3">
                  <c:v>305.45</c:v>
                </c:pt>
                <c:pt idx="4">
                  <c:v>328.77</c:v>
                </c:pt>
              </c:numCache>
            </c:numRef>
          </c:val>
          <c:extLst>
            <c:ext xmlns:c16="http://schemas.microsoft.com/office/drawing/2014/chart" uri="{C3380CC4-5D6E-409C-BE32-E72D297353CC}">
              <c16:uniqueId val="{00000000-47FC-415D-A9AB-13D1317C1F4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47FC-415D-A9AB-13D1317C1F4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415.13</c:v>
                </c:pt>
                <c:pt idx="1">
                  <c:v>400.03</c:v>
                </c:pt>
                <c:pt idx="2">
                  <c:v>395.27</c:v>
                </c:pt>
                <c:pt idx="3">
                  <c:v>375.58</c:v>
                </c:pt>
                <c:pt idx="4">
                  <c:v>329.82</c:v>
                </c:pt>
              </c:numCache>
            </c:numRef>
          </c:val>
          <c:extLst>
            <c:ext xmlns:c16="http://schemas.microsoft.com/office/drawing/2014/chart" uri="{C3380CC4-5D6E-409C-BE32-E72D297353CC}">
              <c16:uniqueId val="{00000000-1891-479C-B104-2EC2D529FB8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1891-479C-B104-2EC2D529FB8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96.34</c:v>
                </c:pt>
                <c:pt idx="1">
                  <c:v>94.71</c:v>
                </c:pt>
                <c:pt idx="2">
                  <c:v>96.14</c:v>
                </c:pt>
                <c:pt idx="3">
                  <c:v>94.81</c:v>
                </c:pt>
                <c:pt idx="4">
                  <c:v>97.72</c:v>
                </c:pt>
              </c:numCache>
            </c:numRef>
          </c:val>
          <c:extLst>
            <c:ext xmlns:c16="http://schemas.microsoft.com/office/drawing/2014/chart" uri="{C3380CC4-5D6E-409C-BE32-E72D297353CC}">
              <c16:uniqueId val="{00000000-DA87-40F3-9254-A5BE36C1760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DA87-40F3-9254-A5BE36C1760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149.37</c:v>
                </c:pt>
                <c:pt idx="2">
                  <c:v>150</c:v>
                </c:pt>
                <c:pt idx="3">
                  <c:v>150</c:v>
                </c:pt>
                <c:pt idx="4">
                  <c:v>152.22999999999999</c:v>
                </c:pt>
              </c:numCache>
            </c:numRef>
          </c:val>
          <c:extLst>
            <c:ext xmlns:c16="http://schemas.microsoft.com/office/drawing/2014/chart" uri="{C3380CC4-5D6E-409C-BE32-E72D297353CC}">
              <c16:uniqueId val="{00000000-B8F0-4D79-8DB3-28AC8236607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B8F0-4D79-8DB3-28AC8236607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熊本県　宇土市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71" t="str">
        <f>データ!$M$6</f>
        <v>非設置</v>
      </c>
      <c r="AE8" s="71"/>
      <c r="AF8" s="71"/>
      <c r="AG8" s="71"/>
      <c r="AH8" s="71"/>
      <c r="AI8" s="71"/>
      <c r="AJ8" s="71"/>
      <c r="AK8" s="3"/>
      <c r="AL8" s="44">
        <f>データ!S6</f>
        <v>36143</v>
      </c>
      <c r="AM8" s="44"/>
      <c r="AN8" s="44"/>
      <c r="AO8" s="44"/>
      <c r="AP8" s="44"/>
      <c r="AQ8" s="44"/>
      <c r="AR8" s="44"/>
      <c r="AS8" s="44"/>
      <c r="AT8" s="45">
        <f>データ!T6</f>
        <v>74.3</v>
      </c>
      <c r="AU8" s="45"/>
      <c r="AV8" s="45"/>
      <c r="AW8" s="45"/>
      <c r="AX8" s="45"/>
      <c r="AY8" s="45"/>
      <c r="AZ8" s="45"/>
      <c r="BA8" s="45"/>
      <c r="BB8" s="45">
        <f>データ!U6</f>
        <v>486.45</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69.23</v>
      </c>
      <c r="J10" s="45"/>
      <c r="K10" s="45"/>
      <c r="L10" s="45"/>
      <c r="M10" s="45"/>
      <c r="N10" s="45"/>
      <c r="O10" s="45"/>
      <c r="P10" s="45">
        <f>データ!P6</f>
        <v>77.69</v>
      </c>
      <c r="Q10" s="45"/>
      <c r="R10" s="45"/>
      <c r="S10" s="45"/>
      <c r="T10" s="45"/>
      <c r="U10" s="45"/>
      <c r="V10" s="45"/>
      <c r="W10" s="45">
        <f>データ!Q6</f>
        <v>75.099999999999994</v>
      </c>
      <c r="X10" s="45"/>
      <c r="Y10" s="45"/>
      <c r="Z10" s="45"/>
      <c r="AA10" s="45"/>
      <c r="AB10" s="45"/>
      <c r="AC10" s="45"/>
      <c r="AD10" s="44">
        <f>データ!R6</f>
        <v>3058</v>
      </c>
      <c r="AE10" s="44"/>
      <c r="AF10" s="44"/>
      <c r="AG10" s="44"/>
      <c r="AH10" s="44"/>
      <c r="AI10" s="44"/>
      <c r="AJ10" s="44"/>
      <c r="AK10" s="2"/>
      <c r="AL10" s="44">
        <f>データ!V6</f>
        <v>27948</v>
      </c>
      <c r="AM10" s="44"/>
      <c r="AN10" s="44"/>
      <c r="AO10" s="44"/>
      <c r="AP10" s="44"/>
      <c r="AQ10" s="44"/>
      <c r="AR10" s="44"/>
      <c r="AS10" s="44"/>
      <c r="AT10" s="45">
        <f>データ!W6</f>
        <v>8.07</v>
      </c>
      <c r="AU10" s="45"/>
      <c r="AV10" s="45"/>
      <c r="AW10" s="45"/>
      <c r="AX10" s="45"/>
      <c r="AY10" s="45"/>
      <c r="AZ10" s="45"/>
      <c r="BA10" s="45"/>
      <c r="BB10" s="45">
        <f>データ!X6</f>
        <v>3463.2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0+EBMNe/Kyb+02dfSEYfP7BpmaA0ROvVGdcjgU/pd6OiOIr4DhrwbPZd9H9mjnerpYqsxeWcdLHGCnhbaANrQ==" saltValue="Fk018aIRpgHIy1+ZJatut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432113</v>
      </c>
      <c r="D6" s="19">
        <f t="shared" si="3"/>
        <v>46</v>
      </c>
      <c r="E6" s="19">
        <f t="shared" si="3"/>
        <v>17</v>
      </c>
      <c r="F6" s="19">
        <f t="shared" si="3"/>
        <v>1</v>
      </c>
      <c r="G6" s="19">
        <f t="shared" si="3"/>
        <v>0</v>
      </c>
      <c r="H6" s="19" t="str">
        <f t="shared" si="3"/>
        <v>熊本県　宇土市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69.23</v>
      </c>
      <c r="P6" s="20">
        <f t="shared" si="3"/>
        <v>77.69</v>
      </c>
      <c r="Q6" s="20">
        <f t="shared" si="3"/>
        <v>75.099999999999994</v>
      </c>
      <c r="R6" s="20">
        <f t="shared" si="3"/>
        <v>3058</v>
      </c>
      <c r="S6" s="20">
        <f t="shared" si="3"/>
        <v>36143</v>
      </c>
      <c r="T6" s="20">
        <f t="shared" si="3"/>
        <v>74.3</v>
      </c>
      <c r="U6" s="20">
        <f t="shared" si="3"/>
        <v>486.45</v>
      </c>
      <c r="V6" s="20">
        <f t="shared" si="3"/>
        <v>27948</v>
      </c>
      <c r="W6" s="20">
        <f t="shared" si="3"/>
        <v>8.07</v>
      </c>
      <c r="X6" s="20">
        <f t="shared" si="3"/>
        <v>3463.2</v>
      </c>
      <c r="Y6" s="21">
        <f>IF(Y7="",NA(),Y7)</f>
        <v>112.79</v>
      </c>
      <c r="Z6" s="21">
        <f t="shared" ref="Z6:AH6" si="4">IF(Z7="",NA(),Z7)</f>
        <v>112.41</v>
      </c>
      <c r="AA6" s="21">
        <f t="shared" si="4"/>
        <v>110.04</v>
      </c>
      <c r="AB6" s="21">
        <f t="shared" si="4"/>
        <v>112.72</v>
      </c>
      <c r="AC6" s="21">
        <f t="shared" si="4"/>
        <v>111.74</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277.63</v>
      </c>
      <c r="AV6" s="21">
        <f t="shared" ref="AV6:BD6" si="6">IF(AV7="",NA(),AV7)</f>
        <v>305.82</v>
      </c>
      <c r="AW6" s="21">
        <f t="shared" si="6"/>
        <v>315.99</v>
      </c>
      <c r="AX6" s="21">
        <f t="shared" si="6"/>
        <v>305.45</v>
      </c>
      <c r="AY6" s="21">
        <f t="shared" si="6"/>
        <v>328.77</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415.13</v>
      </c>
      <c r="BG6" s="21">
        <f t="shared" ref="BG6:BO6" si="7">IF(BG7="",NA(),BG7)</f>
        <v>400.03</v>
      </c>
      <c r="BH6" s="21">
        <f t="shared" si="7"/>
        <v>395.27</v>
      </c>
      <c r="BI6" s="21">
        <f t="shared" si="7"/>
        <v>375.58</v>
      </c>
      <c r="BJ6" s="21">
        <f t="shared" si="7"/>
        <v>329.82</v>
      </c>
      <c r="BK6" s="21">
        <f t="shared" si="7"/>
        <v>789.08</v>
      </c>
      <c r="BL6" s="21">
        <f t="shared" si="7"/>
        <v>747.84</v>
      </c>
      <c r="BM6" s="21">
        <f t="shared" si="7"/>
        <v>804.98</v>
      </c>
      <c r="BN6" s="21">
        <f t="shared" si="7"/>
        <v>767.56</v>
      </c>
      <c r="BO6" s="21">
        <f t="shared" si="7"/>
        <v>795.22</v>
      </c>
      <c r="BP6" s="20" t="str">
        <f>IF(BP7="","",IF(BP7="-","【-】","【"&amp;SUBSTITUTE(TEXT(BP7,"#,##0.00"),"-","△")&amp;"】"))</f>
        <v>【602.56】</v>
      </c>
      <c r="BQ6" s="21">
        <f>IF(BQ7="",NA(),BQ7)</f>
        <v>96.34</v>
      </c>
      <c r="BR6" s="21">
        <f t="shared" ref="BR6:BZ6" si="8">IF(BR7="",NA(),BR7)</f>
        <v>94.71</v>
      </c>
      <c r="BS6" s="21">
        <f t="shared" si="8"/>
        <v>96.14</v>
      </c>
      <c r="BT6" s="21">
        <f t="shared" si="8"/>
        <v>94.81</v>
      </c>
      <c r="BU6" s="21">
        <f t="shared" si="8"/>
        <v>97.72</v>
      </c>
      <c r="BV6" s="21">
        <f t="shared" si="8"/>
        <v>88.25</v>
      </c>
      <c r="BW6" s="21">
        <f t="shared" si="8"/>
        <v>90.17</v>
      </c>
      <c r="BX6" s="21">
        <f t="shared" si="8"/>
        <v>88.71</v>
      </c>
      <c r="BY6" s="21">
        <f t="shared" si="8"/>
        <v>90.23</v>
      </c>
      <c r="BZ6" s="21">
        <f t="shared" si="8"/>
        <v>90.78</v>
      </c>
      <c r="CA6" s="20" t="str">
        <f>IF(CA7="","",IF(CA7="-","【-】","【"&amp;SUBSTITUTE(TEXT(CA7,"#,##0.00"),"-","△")&amp;"】"))</f>
        <v>【97.94】</v>
      </c>
      <c r="CB6" s="21">
        <f>IF(CB7="",NA(),CB7)</f>
        <v>150</v>
      </c>
      <c r="CC6" s="21">
        <f t="shared" ref="CC6:CK6" si="9">IF(CC7="",NA(),CC7)</f>
        <v>149.37</v>
      </c>
      <c r="CD6" s="21">
        <f t="shared" si="9"/>
        <v>150</v>
      </c>
      <c r="CE6" s="21">
        <f t="shared" si="9"/>
        <v>150</v>
      </c>
      <c r="CF6" s="21">
        <f t="shared" si="9"/>
        <v>152.22999999999999</v>
      </c>
      <c r="CG6" s="21">
        <f t="shared" si="9"/>
        <v>176.37</v>
      </c>
      <c r="CH6" s="21">
        <f t="shared" si="9"/>
        <v>173.17</v>
      </c>
      <c r="CI6" s="21">
        <f t="shared" si="9"/>
        <v>174.8</v>
      </c>
      <c r="CJ6" s="21">
        <f t="shared" si="9"/>
        <v>170.2</v>
      </c>
      <c r="CK6" s="21">
        <f t="shared" si="9"/>
        <v>170.83</v>
      </c>
      <c r="CL6" s="20" t="str">
        <f>IF(CL7="","",IF(CL7="-","【-】","【"&amp;SUBSTITUTE(TEXT(CL7,"#,##0.00"),"-","△")&amp;"】"))</f>
        <v>【140.98】</v>
      </c>
      <c r="CM6" s="21">
        <f>IF(CM7="",NA(),CM7)</f>
        <v>78.06</v>
      </c>
      <c r="CN6" s="21">
        <f t="shared" ref="CN6:CV6" si="10">IF(CN7="",NA(),CN7)</f>
        <v>76.12</v>
      </c>
      <c r="CO6" s="21">
        <f t="shared" si="10"/>
        <v>76.75</v>
      </c>
      <c r="CP6" s="21">
        <f t="shared" si="10"/>
        <v>70.09</v>
      </c>
      <c r="CQ6" s="21">
        <f t="shared" si="10"/>
        <v>73.069999999999993</v>
      </c>
      <c r="CR6" s="21">
        <f t="shared" si="10"/>
        <v>56.72</v>
      </c>
      <c r="CS6" s="21">
        <f t="shared" si="10"/>
        <v>56.43</v>
      </c>
      <c r="CT6" s="21">
        <f t="shared" si="10"/>
        <v>55.82</v>
      </c>
      <c r="CU6" s="21">
        <f t="shared" si="10"/>
        <v>56.51</v>
      </c>
      <c r="CV6" s="21">
        <f t="shared" si="10"/>
        <v>56.85</v>
      </c>
      <c r="CW6" s="20" t="str">
        <f>IF(CW7="","",IF(CW7="-","【-】","【"&amp;SUBSTITUTE(TEXT(CW7,"#,##0.00"),"-","△")&amp;"】"))</f>
        <v>【60.13】</v>
      </c>
      <c r="CX6" s="21">
        <f>IF(CX7="",NA(),CX7)</f>
        <v>95.18</v>
      </c>
      <c r="CY6" s="21">
        <f t="shared" ref="CY6:DG6" si="11">IF(CY7="",NA(),CY7)</f>
        <v>95.43</v>
      </c>
      <c r="CZ6" s="21">
        <f t="shared" si="11"/>
        <v>95.61</v>
      </c>
      <c r="DA6" s="21">
        <f t="shared" si="11"/>
        <v>95.36</v>
      </c>
      <c r="DB6" s="21">
        <f t="shared" si="11"/>
        <v>95.57</v>
      </c>
      <c r="DC6" s="21">
        <f t="shared" si="11"/>
        <v>90.72</v>
      </c>
      <c r="DD6" s="21">
        <f t="shared" si="11"/>
        <v>91.07</v>
      </c>
      <c r="DE6" s="21">
        <f t="shared" si="11"/>
        <v>90.67</v>
      </c>
      <c r="DF6" s="21">
        <f t="shared" si="11"/>
        <v>90.62</v>
      </c>
      <c r="DG6" s="21">
        <f t="shared" si="11"/>
        <v>90.79</v>
      </c>
      <c r="DH6" s="20" t="str">
        <f>IF(DH7="","",IF(DH7="-","【-】","【"&amp;SUBSTITUTE(TEXT(DH7,"#,##0.00"),"-","△")&amp;"】"))</f>
        <v>【96.00】</v>
      </c>
      <c r="DI6" s="21">
        <f>IF(DI7="",NA(),DI7)</f>
        <v>28.78</v>
      </c>
      <c r="DJ6" s="21">
        <f t="shared" ref="DJ6:DR6" si="12">IF(DJ7="",NA(),DJ7)</f>
        <v>32.36</v>
      </c>
      <c r="DK6" s="21">
        <f t="shared" si="12"/>
        <v>35.520000000000003</v>
      </c>
      <c r="DL6" s="21">
        <f t="shared" si="12"/>
        <v>36.46</v>
      </c>
      <c r="DM6" s="21">
        <f t="shared" si="12"/>
        <v>39.380000000000003</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1">
        <f t="shared" ref="DU6:EC6" si="13">IF(DU7="",NA(),DU7)</f>
        <v>0.56000000000000005</v>
      </c>
      <c r="DV6" s="21">
        <f t="shared" si="13"/>
        <v>0.62</v>
      </c>
      <c r="DW6" s="21">
        <f t="shared" si="13"/>
        <v>0.71</v>
      </c>
      <c r="DX6" s="21">
        <f t="shared" si="13"/>
        <v>0.7</v>
      </c>
      <c r="DY6" s="21">
        <f t="shared" si="13"/>
        <v>1.34</v>
      </c>
      <c r="DZ6" s="21">
        <f t="shared" si="13"/>
        <v>1.5</v>
      </c>
      <c r="EA6" s="21">
        <f t="shared" si="13"/>
        <v>1.4</v>
      </c>
      <c r="EB6" s="21">
        <f t="shared" si="13"/>
        <v>2.08</v>
      </c>
      <c r="EC6" s="21">
        <f t="shared" si="13"/>
        <v>1.87</v>
      </c>
      <c r="ED6" s="20" t="str">
        <f>IF(ED7="","",IF(ED7="-","【-】","【"&amp;SUBSTITUTE(TEXT(ED7,"#,##0.00"),"-","△")&amp;"】"))</f>
        <v>【9.46】</v>
      </c>
      <c r="EE6" s="20">
        <f>IF(EE7="",NA(),EE7)</f>
        <v>0</v>
      </c>
      <c r="EF6" s="21">
        <f t="shared" ref="EF6:EN6" si="14">IF(EF7="",NA(),EF7)</f>
        <v>0.74</v>
      </c>
      <c r="EG6" s="20">
        <f t="shared" si="14"/>
        <v>0</v>
      </c>
      <c r="EH6" s="20">
        <f t="shared" si="14"/>
        <v>0</v>
      </c>
      <c r="EI6" s="21">
        <f t="shared" si="14"/>
        <v>0.11</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432113</v>
      </c>
      <c r="D7" s="23">
        <v>46</v>
      </c>
      <c r="E7" s="23">
        <v>17</v>
      </c>
      <c r="F7" s="23">
        <v>1</v>
      </c>
      <c r="G7" s="23">
        <v>0</v>
      </c>
      <c r="H7" s="23" t="s">
        <v>96</v>
      </c>
      <c r="I7" s="23" t="s">
        <v>97</v>
      </c>
      <c r="J7" s="23" t="s">
        <v>98</v>
      </c>
      <c r="K7" s="23" t="s">
        <v>99</v>
      </c>
      <c r="L7" s="23" t="s">
        <v>100</v>
      </c>
      <c r="M7" s="23" t="s">
        <v>101</v>
      </c>
      <c r="N7" s="24" t="s">
        <v>102</v>
      </c>
      <c r="O7" s="24">
        <v>69.23</v>
      </c>
      <c r="P7" s="24">
        <v>77.69</v>
      </c>
      <c r="Q7" s="24">
        <v>75.099999999999994</v>
      </c>
      <c r="R7" s="24">
        <v>3058</v>
      </c>
      <c r="S7" s="24">
        <v>36143</v>
      </c>
      <c r="T7" s="24">
        <v>74.3</v>
      </c>
      <c r="U7" s="24">
        <v>486.45</v>
      </c>
      <c r="V7" s="24">
        <v>27948</v>
      </c>
      <c r="W7" s="24">
        <v>8.07</v>
      </c>
      <c r="X7" s="24">
        <v>3463.2</v>
      </c>
      <c r="Y7" s="24">
        <v>112.79</v>
      </c>
      <c r="Z7" s="24">
        <v>112.41</v>
      </c>
      <c r="AA7" s="24">
        <v>110.04</v>
      </c>
      <c r="AB7" s="24">
        <v>112.72</v>
      </c>
      <c r="AC7" s="24">
        <v>111.74</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277.63</v>
      </c>
      <c r="AV7" s="24">
        <v>305.82</v>
      </c>
      <c r="AW7" s="24">
        <v>315.99</v>
      </c>
      <c r="AX7" s="24">
        <v>305.45</v>
      </c>
      <c r="AY7" s="24">
        <v>328.77</v>
      </c>
      <c r="AZ7" s="24">
        <v>55.6</v>
      </c>
      <c r="BA7" s="24">
        <v>59.4</v>
      </c>
      <c r="BB7" s="24">
        <v>68.27</v>
      </c>
      <c r="BC7" s="24">
        <v>74.790000000000006</v>
      </c>
      <c r="BD7" s="24">
        <v>73.930000000000007</v>
      </c>
      <c r="BE7" s="24">
        <v>82.75</v>
      </c>
      <c r="BF7" s="24">
        <v>415.13</v>
      </c>
      <c r="BG7" s="24">
        <v>400.03</v>
      </c>
      <c r="BH7" s="24">
        <v>395.27</v>
      </c>
      <c r="BI7" s="24">
        <v>375.58</v>
      </c>
      <c r="BJ7" s="24">
        <v>329.82</v>
      </c>
      <c r="BK7" s="24">
        <v>789.08</v>
      </c>
      <c r="BL7" s="24">
        <v>747.84</v>
      </c>
      <c r="BM7" s="24">
        <v>804.98</v>
      </c>
      <c r="BN7" s="24">
        <v>767.56</v>
      </c>
      <c r="BO7" s="24">
        <v>795.22</v>
      </c>
      <c r="BP7" s="24">
        <v>602.55999999999995</v>
      </c>
      <c r="BQ7" s="24">
        <v>96.34</v>
      </c>
      <c r="BR7" s="24">
        <v>94.71</v>
      </c>
      <c r="BS7" s="24">
        <v>96.14</v>
      </c>
      <c r="BT7" s="24">
        <v>94.81</v>
      </c>
      <c r="BU7" s="24">
        <v>97.72</v>
      </c>
      <c r="BV7" s="24">
        <v>88.25</v>
      </c>
      <c r="BW7" s="24">
        <v>90.17</v>
      </c>
      <c r="BX7" s="24">
        <v>88.71</v>
      </c>
      <c r="BY7" s="24">
        <v>90.23</v>
      </c>
      <c r="BZ7" s="24">
        <v>90.78</v>
      </c>
      <c r="CA7" s="24">
        <v>97.94</v>
      </c>
      <c r="CB7" s="24">
        <v>150</v>
      </c>
      <c r="CC7" s="24">
        <v>149.37</v>
      </c>
      <c r="CD7" s="24">
        <v>150</v>
      </c>
      <c r="CE7" s="24">
        <v>150</v>
      </c>
      <c r="CF7" s="24">
        <v>152.22999999999999</v>
      </c>
      <c r="CG7" s="24">
        <v>176.37</v>
      </c>
      <c r="CH7" s="24">
        <v>173.17</v>
      </c>
      <c r="CI7" s="24">
        <v>174.8</v>
      </c>
      <c r="CJ7" s="24">
        <v>170.2</v>
      </c>
      <c r="CK7" s="24">
        <v>170.83</v>
      </c>
      <c r="CL7" s="24">
        <v>140.97999999999999</v>
      </c>
      <c r="CM7" s="24">
        <v>78.06</v>
      </c>
      <c r="CN7" s="24">
        <v>76.12</v>
      </c>
      <c r="CO7" s="24">
        <v>76.75</v>
      </c>
      <c r="CP7" s="24">
        <v>70.09</v>
      </c>
      <c r="CQ7" s="24">
        <v>73.069999999999993</v>
      </c>
      <c r="CR7" s="24">
        <v>56.72</v>
      </c>
      <c r="CS7" s="24">
        <v>56.43</v>
      </c>
      <c r="CT7" s="24">
        <v>55.82</v>
      </c>
      <c r="CU7" s="24">
        <v>56.51</v>
      </c>
      <c r="CV7" s="24">
        <v>56.85</v>
      </c>
      <c r="CW7" s="24">
        <v>60.13</v>
      </c>
      <c r="CX7" s="24">
        <v>95.18</v>
      </c>
      <c r="CY7" s="24">
        <v>95.43</v>
      </c>
      <c r="CZ7" s="24">
        <v>95.61</v>
      </c>
      <c r="DA7" s="24">
        <v>95.36</v>
      </c>
      <c r="DB7" s="24">
        <v>95.57</v>
      </c>
      <c r="DC7" s="24">
        <v>90.72</v>
      </c>
      <c r="DD7" s="24">
        <v>91.07</v>
      </c>
      <c r="DE7" s="24">
        <v>90.67</v>
      </c>
      <c r="DF7" s="24">
        <v>90.62</v>
      </c>
      <c r="DG7" s="24">
        <v>90.79</v>
      </c>
      <c r="DH7" s="24">
        <v>96</v>
      </c>
      <c r="DI7" s="24">
        <v>28.78</v>
      </c>
      <c r="DJ7" s="24">
        <v>32.36</v>
      </c>
      <c r="DK7" s="24">
        <v>35.520000000000003</v>
      </c>
      <c r="DL7" s="24">
        <v>36.46</v>
      </c>
      <c r="DM7" s="24">
        <v>39.380000000000003</v>
      </c>
      <c r="DN7" s="24">
        <v>20.78</v>
      </c>
      <c r="DO7" s="24">
        <v>23.54</v>
      </c>
      <c r="DP7" s="24">
        <v>25.86</v>
      </c>
      <c r="DQ7" s="24">
        <v>26.9</v>
      </c>
      <c r="DR7" s="24">
        <v>28.47</v>
      </c>
      <c r="DS7" s="24">
        <v>42.2</v>
      </c>
      <c r="DT7" s="24">
        <v>0</v>
      </c>
      <c r="DU7" s="24">
        <v>0.56000000000000005</v>
      </c>
      <c r="DV7" s="24">
        <v>0.62</v>
      </c>
      <c r="DW7" s="24">
        <v>0.71</v>
      </c>
      <c r="DX7" s="24">
        <v>0.7</v>
      </c>
      <c r="DY7" s="24">
        <v>1.34</v>
      </c>
      <c r="DZ7" s="24">
        <v>1.5</v>
      </c>
      <c r="EA7" s="24">
        <v>1.4</v>
      </c>
      <c r="EB7" s="24">
        <v>2.08</v>
      </c>
      <c r="EC7" s="24">
        <v>1.87</v>
      </c>
      <c r="ED7" s="24">
        <v>9.4600000000000009</v>
      </c>
      <c r="EE7" s="24">
        <v>0</v>
      </c>
      <c r="EF7" s="24">
        <v>0.74</v>
      </c>
      <c r="EG7" s="24">
        <v>0</v>
      </c>
      <c r="EH7" s="24">
        <v>0</v>
      </c>
      <c r="EI7" s="24">
        <v>0.11</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2026-01-30T04:58:18Z</cp:lastPrinted>
  <dcterms:created xsi:type="dcterms:W3CDTF">2025-12-23T06:06:10Z</dcterms:created>
  <dcterms:modified xsi:type="dcterms:W3CDTF">2026-02-06T08:31:18Z</dcterms:modified>
  <cp:category/>
</cp:coreProperties>
</file>