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8 菊池市\2 下水道\"/>
    </mc:Choice>
  </mc:AlternateContent>
  <xr:revisionPtr revIDLastSave="0" documentId="13_ncr:1_{FBA38A16-9030-4912-A78D-7BB5B473EC02}" xr6:coauthVersionLast="47" xr6:coauthVersionMax="47" xr10:uidLastSave="{00000000-0000-0000-0000-000000000000}"/>
  <workbookProtection workbookAlgorithmName="SHA-512" workbookHashValue="sfKQSvp0rTeEOnMqThMpoyGqrLXUFp02s8g7N3i6dD8jPUrat9iUhgSLOnj33nZtZrk8OR/HwZQ5BqiQ942B3A==" workbookSaltValue="vY6grMLdE48qIx6wP8ztK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<sst xmlns="http://schemas.openxmlformats.org/spreadsheetml/2006/main" count="231" uniqueCount="118">
  <si>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</si>
  <si>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</si>
  <si>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</si>
  <si>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</si>
  <si>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</si>
  <si>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</si>
  <si>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</si>
  <si>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</si>
  <si>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</si>
  <si>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</si>
  <si>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</si>
  <si>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</si>
  <si>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</si>
  <si>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</si>
  <si>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</si>
  <si>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</si>
  <si>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</si>
  <si>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</si>
  <si>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</si>
  <si>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</si>
  <si>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</si>
  <si>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</si>
  <si>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</si>
  <si>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</si>
  <si>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</si>
  <si>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</si>
  <si>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</si>
  <si>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</si>
  <si>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</si>
  <si>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</si>
  <si>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</si>
  <si>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</si>
  <si>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</si>
  <si>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</si>
  <si>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</si>
  <si>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</si>
  <si>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</si>
  <si>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</si>
  <si>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</si>
  <si>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</si>
  <si>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</si>
  <si>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</si>
  <si>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</si>
  <si>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</si>
  <si>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</si>
  <si>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</si>
  <si>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</si>
  <si>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</si>
  <si>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</si>
  <si>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</si>
  <si>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</si>
  <si>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</si>
  <si>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</si>
  <si>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</si>
  <si>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</si>
  <si>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</si>
  <si>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</si>
  <si>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</si>
  <si>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</si>
  <si>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</si>
  <si>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</si>
  <si>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</si>
  <si>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</si>
  <si>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</si>
  <si>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</si>
  <si>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</si>
  <si>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</si>
  <si>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</si>
  <si>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</si>
  <si>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</si>
  <si>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</si>
  <si>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</si>
  <si>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</si>
  <si>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</si>
  <si>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</si>
  <si>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</si>
  <si>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</si>
  <si>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</si>
  <si>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</si>
  <si>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</si>
  <si>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</si>
  <si>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</si>
  <si>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</si>
  <si>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</si>
  <si>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</si>
  <si>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</si>
  <si>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</si>
  <si>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</si>
  <si>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</si>
  <si>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</si>
  <si>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</si>
  <si>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</si>
  <si>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</si>
  <si>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</si>
  <si>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</si>
  <si>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</si>
  <si>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</si>
  <si>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</si>
  <si>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</si>
  <si>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</si>
  <si>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</si>
  <si>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</si>
  <si>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</si>
  <si>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</si>
  <si>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</si>
  <si>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</si>
  <si>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</si>
  <si>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</si>
  <si>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</si>
  <si>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</si>
  <si>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</si>
  <si>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</si>
  <si>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</si>
  <si>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</si>
  <si>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</si>
  <si>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①有形固定資産減価償却率について、本市はR2年度の法適用から間もないため類似団体よりも低くなっている。
 処理場に関してはストックマネジメントにより計画的な更新等を行う必要がある。
③管渠改善率は、今後の更新等を見据え、財源確保と併せて適正な管理・更新を行う必要がある。</t>
    <phoneticPr fontId="4"/>
  </si>
  <si>
    <t>　人口減少、節水意識の高まりにより使用料収入の増加は見込めず、繰入金への依存が今より高まるものと考えられる。適正な使用料の検討、更なる経営の改善が必要である。
　今後も引き続き、下水道事業経営戦略に基づき健全経営に努める。</t>
    <phoneticPr fontId="4"/>
  </si>
  <si>
    <t>①経常収支比率は100％越えが続い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②累積欠損金比率は0と良好であるが、これは一般会計からの繰り入れを行っているためである。
③流動比率は年々増加傾向にあるが、まだ低く運転資金としての現金が少ない。流動負債のうち企業債が占める割合が高いためである。歳出削減等に努め、内部留保資金の確保など経営の見直しが必要である。
④企業債残高対事業規模比率は、51％を一般会計からの繰入金で賄う状況であるため、改善を図る必要がある。今後も老朽化等に伴う企業債発行の増加が見込まれるため、計画的な更新と企業債発行の適正管理に努める必要がある。
⑤⑥経費回収率は100％近く、汚水処理費をほぼ全額使用料で賄うことができている。引き続き適正な使用料確保及び施設の維持管理費の抑制等に努める。</t>
    <rPh sb="5" eb="7">
      <t>ヒリツ</t>
    </rPh>
    <rPh sb="15" eb="16">
      <t>ツヅ</t>
    </rPh>
    <rPh sb="174" eb="175">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</si>
</sst>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0.08</c:v>
                </c:pt>
                <c:pt idx="2">
                  <c:v>0.06</c:v>
                </c:pt>
                <c:pt idx="3">
                  <c:v>0.3</c:v>
                </c:pt>
                <c:pt idx="4">
                  <c:v>0.04</c:v>
                </c:pt>
              </c:numCache>
            </c:numRef>
          </c:val>
          <c:extLst>
            <c:ext xmlns:c16="http://schemas.microsoft.com/office/drawing/2014/chart" uri="{C3380CC4-5D6E-409C-BE32-E72D297353CC}">
              <c16:uniqueId val="{00000000-0A2E-41B4-B29C-8DB02A5EC2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0A2E-41B4-B29C-8DB02A5EC2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70.2</c:v>
                </c:pt>
                <c:pt idx="1">
                  <c:v>69.41</c:v>
                </c:pt>
                <c:pt idx="2">
                  <c:v>61.87</c:v>
                </c:pt>
                <c:pt idx="3">
                  <c:v>62.71</c:v>
                </c:pt>
                <c:pt idx="4">
                  <c:v>61.53</c:v>
                </c:pt>
              </c:numCache>
            </c:numRef>
          </c:val>
          <c:extLst>
            <c:ext xmlns:c16="http://schemas.microsoft.com/office/drawing/2014/chart" uri="{C3380CC4-5D6E-409C-BE32-E72D297353CC}">
              <c16:uniqueId val="{00000000-77C9-4BA2-9E75-182EEF1327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77C9-4BA2-9E75-182EEF1327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95.29</c:v>
                </c:pt>
                <c:pt idx="1">
                  <c:v>95.76</c:v>
                </c:pt>
                <c:pt idx="2">
                  <c:v>96.04</c:v>
                </c:pt>
                <c:pt idx="3">
                  <c:v>96.38</c:v>
                </c:pt>
                <c:pt idx="4">
                  <c:v>96.34</c:v>
                </c:pt>
              </c:numCache>
            </c:numRef>
          </c:val>
          <c:extLst>
            <c:ext xmlns:c16="http://schemas.microsoft.com/office/drawing/2014/chart" uri="{C3380CC4-5D6E-409C-BE32-E72D297353CC}">
              <c16:uniqueId val="{00000000-4041-4F64-823C-B10A16171C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4041-4F64-823C-B10A16171C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100.34</c:v>
                </c:pt>
                <c:pt idx="1">
                  <c:v>106.28</c:v>
                </c:pt>
                <c:pt idx="2">
                  <c:v>104.22</c:v>
                </c:pt>
                <c:pt idx="3">
                  <c:v>106</c:v>
                </c:pt>
                <c:pt idx="4">
                  <c:v>102.44</c:v>
                </c:pt>
              </c:numCache>
            </c:numRef>
          </c:val>
          <c:extLst>
            <c:ext xmlns:c16="http://schemas.microsoft.com/office/drawing/2014/chart" uri="{C3380CC4-5D6E-409C-BE32-E72D297353CC}">
              <c16:uniqueId val="{00000000-7B58-457E-A398-952AE54224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7B58-457E-A398-952AE54224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5.32</c:v>
                </c:pt>
                <c:pt idx="1">
                  <c:v>10.69</c:v>
                </c:pt>
                <c:pt idx="2">
                  <c:v>14.95</c:v>
                </c:pt>
                <c:pt idx="3">
                  <c:v>19.440000000000001</c:v>
                </c:pt>
                <c:pt idx="4">
                  <c:v>23.92</c:v>
                </c:pt>
              </c:numCache>
            </c:numRef>
          </c:val>
          <c:extLst>
            <c:ext xmlns:c16="http://schemas.microsoft.com/office/drawing/2014/chart" uri="{C3380CC4-5D6E-409C-BE32-E72D297353CC}">
              <c16:uniqueId val="{00000000-648B-49B3-8AF5-DFD47937C08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648B-49B3-8AF5-DFD47937C08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30-44A6-8A74-32979A45AA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130-44A6-8A74-32979A45AA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7.55</c:v>
                </c:pt>
                <c:pt idx="1">
                  <c:v>0</c:v>
                </c:pt>
                <c:pt idx="2">
                  <c:v>0</c:v>
                </c:pt>
                <c:pt idx="3">
                  <c:v>0</c:v>
                </c:pt>
                <c:pt idx="4">
                  <c:v>0</c:v>
                </c:pt>
              </c:numCache>
            </c:numRef>
          </c:val>
          <c:extLst>
            <c:ext xmlns:c16="http://schemas.microsoft.com/office/drawing/2014/chart" uri="{C3380CC4-5D6E-409C-BE32-E72D297353CC}">
              <c16:uniqueId val="{00000000-33CC-4C5E-8E22-A705C6A5AF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33CC-4C5E-8E22-A705C6A5AF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25.32</c:v>
                </c:pt>
                <c:pt idx="1">
                  <c:v>43.27</c:v>
                </c:pt>
                <c:pt idx="2">
                  <c:v>71.099999999999994</c:v>
                </c:pt>
                <c:pt idx="3">
                  <c:v>77.06</c:v>
                </c:pt>
                <c:pt idx="4">
                  <c:v>98.06</c:v>
                </c:pt>
              </c:numCache>
            </c:numRef>
          </c:val>
          <c:extLst>
            <c:ext xmlns:c16="http://schemas.microsoft.com/office/drawing/2014/chart" uri="{C3380CC4-5D6E-409C-BE32-E72D297353CC}">
              <c16:uniqueId val="{00000000-54EF-4CDB-B2E2-7EA30DC404A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54EF-4CDB-B2E2-7EA30DC404A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580.54999999999995</c:v>
                </c:pt>
                <c:pt idx="1">
                  <c:v>562.55999999999995</c:v>
                </c:pt>
                <c:pt idx="2">
                  <c:v>495.68</c:v>
                </c:pt>
                <c:pt idx="3">
                  <c:v>474.73</c:v>
                </c:pt>
                <c:pt idx="4">
                  <c:v>421.66</c:v>
                </c:pt>
              </c:numCache>
            </c:numRef>
          </c:val>
          <c:extLst>
            <c:ext xmlns:c16="http://schemas.microsoft.com/office/drawing/2014/chart" uri="{C3380CC4-5D6E-409C-BE32-E72D297353CC}">
              <c16:uniqueId val="{00000000-ED7E-490C-8F2A-C6DB1711E3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ED7E-490C-8F2A-C6DB1711E3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99.96</c:v>
                </c:pt>
                <c:pt idx="1">
                  <c:v>99.89</c:v>
                </c:pt>
                <c:pt idx="2">
                  <c:v>99.87</c:v>
                </c:pt>
                <c:pt idx="3">
                  <c:v>99.9</c:v>
                </c:pt>
                <c:pt idx="4">
                  <c:v>99.86</c:v>
                </c:pt>
              </c:numCache>
            </c:numRef>
          </c:val>
          <c:extLst>
            <c:ext xmlns:c16="http://schemas.microsoft.com/office/drawing/2014/chart" uri="{C3380CC4-5D6E-409C-BE32-E72D297353CC}">
              <c16:uniqueId val="{00000000-98EC-4502-BEFF-9E96F954F8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98EC-4502-BEFF-9E96F954F8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168.02</c:v>
                </c:pt>
                <c:pt idx="1">
                  <c:v>167.57</c:v>
                </c:pt>
                <c:pt idx="2">
                  <c:v>167.25</c:v>
                </c:pt>
                <c:pt idx="3">
                  <c:v>166.75</c:v>
                </c:pt>
                <c:pt idx="4">
                  <c:v>167.56</c:v>
                </c:pt>
              </c:numCache>
            </c:numRef>
          </c:val>
          <c:extLst>
            <c:ext xmlns:c16="http://schemas.microsoft.com/office/drawing/2014/chart" uri="{C3380CC4-5D6E-409C-BE32-E72D297353CC}">
              <c16:uniqueId val="{00000000-1F82-4A78-9AA8-8F903D0F46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1F82-4A78-9AA8-8F903D0F46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菊池市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46599</v>
      </c>
      <c r="AM8" s="41"/>
      <c r="AN8" s="41"/>
      <c r="AO8" s="41"/>
      <c r="AP8" s="41"/>
      <c r="AQ8" s="41"/>
      <c r="AR8" s="41"/>
      <c r="AS8" s="41"/>
      <c r="AT8" s="34">
        <f>データ!T6</f>
        <v>276.85000000000002</v>
      </c>
      <c r="AU8" s="34"/>
      <c r="AV8" s="34"/>
      <c r="AW8" s="34"/>
      <c r="AX8" s="34"/>
      <c r="AY8" s="34"/>
      <c r="AZ8" s="34"/>
      <c r="BA8" s="34"/>
      <c r="BB8" s="34">
        <f>データ!U6</f>
        <v>168.32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62.24</v>
      </c>
      <c r="J10" s="34"/>
      <c r="K10" s="34"/>
      <c r="L10" s="34"/>
      <c r="M10" s="34"/>
      <c r="N10" s="34"/>
      <c r="O10" s="34"/>
      <c r="P10" s="34">
        <f>データ!P6</f>
        <v>32.56</v>
      </c>
      <c r="Q10" s="34"/>
      <c r="R10" s="34"/>
      <c r="S10" s="34"/>
      <c r="T10" s="34"/>
      <c r="U10" s="34"/>
      <c r="V10" s="34"/>
      <c r="W10" s="34">
        <f>データ!Q6</f>
        <v>64.97</v>
      </c>
      <c r="X10" s="34"/>
      <c r="Y10" s="34"/>
      <c r="Z10" s="34"/>
      <c r="AA10" s="34"/>
      <c r="AB10" s="34"/>
      <c r="AC10" s="34"/>
      <c r="AD10" s="41">
        <f>データ!R6</f>
        <v>3690</v>
      </c>
      <c r="AE10" s="41"/>
      <c r="AF10" s="41"/>
      <c r="AG10" s="41"/>
      <c r="AH10" s="41"/>
      <c r="AI10" s="41"/>
      <c r="AJ10" s="41"/>
      <c r="AK10" s="2"/>
      <c r="AL10" s="41">
        <f>データ!V6</f>
        <v>15133</v>
      </c>
      <c r="AM10" s="41"/>
      <c r="AN10" s="41"/>
      <c r="AO10" s="41"/>
      <c r="AP10" s="41"/>
      <c r="AQ10" s="41"/>
      <c r="AR10" s="41"/>
      <c r="AS10" s="41"/>
      <c r="AT10" s="34">
        <f>データ!W6</f>
        <v>5.42</v>
      </c>
      <c r="AU10" s="34"/>
      <c r="AV10" s="34"/>
      <c r="AW10" s="34"/>
      <c r="AX10" s="34"/>
      <c r="AY10" s="34"/>
      <c r="AZ10" s="34"/>
      <c r="BA10" s="34"/>
      <c r="BB10" s="34">
        <f>データ!X6</f>
        <v>2792.07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CU6mX7GaLHRPaXPEydsbR21PvQFtq5v1sdOEpo6w+mHDlKtJIp/8D5FsOseKGFrS/AynPTkI5TbU38w/T9/ig==" saltValue="boVxzyIZw7GjElKFrzND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432105</v>
      </c>
      <c r="D6" s="19">
        <f t="shared" si="3"/>
        <v>46</v>
      </c>
      <c r="E6" s="19">
        <f t="shared" si="3"/>
        <v>17</v>
      </c>
      <c r="F6" s="19">
        <f t="shared" si="3"/>
        <v>1</v>
      </c>
      <c r="G6" s="19">
        <f t="shared" si="3"/>
        <v>0</v>
      </c>
      <c r="H6" s="19" t="str">
        <f t="shared" si="3"/>
        <v>熊本県　菊池市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62.24</v>
      </c>
      <c r="P6" s="20">
        <f t="shared" si="3"/>
        <v>32.56</v>
      </c>
      <c r="Q6" s="20">
        <f t="shared" si="3"/>
        <v>64.97</v>
      </c>
      <c r="R6" s="20">
        <f t="shared" si="3"/>
        <v>3690</v>
      </c>
      <c r="S6" s="20">
        <f t="shared" si="3"/>
        <v>46599</v>
      </c>
      <c r="T6" s="20">
        <f t="shared" si="3"/>
        <v>276.85000000000002</v>
      </c>
      <c r="U6" s="20">
        <f t="shared" si="3"/>
        <v>168.32</v>
      </c>
      <c r="V6" s="20">
        <f t="shared" si="3"/>
        <v>15133</v>
      </c>
      <c r="W6" s="20">
        <f t="shared" si="3"/>
        <v>5.42</v>
      </c>
      <c r="X6" s="20">
        <f t="shared" si="3"/>
        <v>2792.07</v>
      </c>
      <c r="Y6" s="21">
        <f>IF(Y7="",NA(),Y7)</f>
        <v>100.34</v>
      </c>
      <c r="Z6" s="21">
        <f t="shared" ref="Z6:AH6" si="4">IF(Z7="",NA(),Z7)</f>
        <v>106.28</v>
      </c>
      <c r="AA6" s="21">
        <f t="shared" si="4"/>
        <v>104.22</v>
      </c>
      <c r="AB6" s="21">
        <f t="shared" si="4"/>
        <v>106</v>
      </c>
      <c r="AC6" s="21">
        <f t="shared" si="4"/>
        <v>102.44</v>
      </c>
      <c r="AD6" s="21">
        <f t="shared" si="4"/>
        <v>106.5</v>
      </c>
      <c r="AE6" s="21">
        <f t="shared" si="4"/>
        <v>106.22</v>
      </c>
      <c r="AF6" s="21">
        <f t="shared" si="4"/>
        <v>107.01</v>
      </c>
      <c r="AG6" s="21">
        <f t="shared" si="4"/>
        <v>106.53</v>
      </c>
      <c r="AH6" s="21">
        <f t="shared" si="4"/>
        <v>105.5</v>
      </c>
      <c r="AI6" s="20" t="str">
        <f>IF(AI7="","",IF(AI7="-","【-】","【"&amp;SUBSTITUTE(TEXT(AI7,"#,##0.00"),"-","△")&amp;"】"))</f>
        <v>【105.36】</v>
      </c>
      <c r="AJ6" s="21">
        <f>IF(AJ7="",NA(),AJ7)</f>
        <v>7.55</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25.32</v>
      </c>
      <c r="AV6" s="21">
        <f t="shared" ref="AV6:BD6" si="6">IF(AV7="",NA(),AV7)</f>
        <v>43.27</v>
      </c>
      <c r="AW6" s="21">
        <f t="shared" si="6"/>
        <v>71.099999999999994</v>
      </c>
      <c r="AX6" s="21">
        <f t="shared" si="6"/>
        <v>77.06</v>
      </c>
      <c r="AY6" s="21">
        <f t="shared" si="6"/>
        <v>98.06</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580.54999999999995</v>
      </c>
      <c r="BG6" s="21">
        <f t="shared" ref="BG6:BO6" si="7">IF(BG7="",NA(),BG7)</f>
        <v>562.55999999999995</v>
      </c>
      <c r="BH6" s="21">
        <f t="shared" si="7"/>
        <v>495.68</v>
      </c>
      <c r="BI6" s="21">
        <f t="shared" si="7"/>
        <v>474.73</v>
      </c>
      <c r="BJ6" s="21">
        <f t="shared" si="7"/>
        <v>421.66</v>
      </c>
      <c r="BK6" s="21">
        <f t="shared" si="7"/>
        <v>789.08</v>
      </c>
      <c r="BL6" s="21">
        <f t="shared" si="7"/>
        <v>747.84</v>
      </c>
      <c r="BM6" s="21">
        <f t="shared" si="7"/>
        <v>804.98</v>
      </c>
      <c r="BN6" s="21">
        <f t="shared" si="7"/>
        <v>767.56</v>
      </c>
      <c r="BO6" s="21">
        <f t="shared" si="7"/>
        <v>795.22</v>
      </c>
      <c r="BP6" s="20" t="str">
        <f>IF(BP7="","",IF(BP7="-","【-】","【"&amp;SUBSTITUTE(TEXT(BP7,"#,##0.00"),"-","△")&amp;"】"))</f>
        <v>【602.56】</v>
      </c>
      <c r="BQ6" s="21">
        <f>IF(BQ7="",NA(),BQ7)</f>
        <v>99.96</v>
      </c>
      <c r="BR6" s="21">
        <f t="shared" ref="BR6:BZ6" si="8">IF(BR7="",NA(),BR7)</f>
        <v>99.89</v>
      </c>
      <c r="BS6" s="21">
        <f t="shared" si="8"/>
        <v>99.87</v>
      </c>
      <c r="BT6" s="21">
        <f t="shared" si="8"/>
        <v>99.9</v>
      </c>
      <c r="BU6" s="21">
        <f t="shared" si="8"/>
        <v>99.86</v>
      </c>
      <c r="BV6" s="21">
        <f t="shared" si="8"/>
        <v>88.25</v>
      </c>
      <c r="BW6" s="21">
        <f t="shared" si="8"/>
        <v>90.17</v>
      </c>
      <c r="BX6" s="21">
        <f t="shared" si="8"/>
        <v>88.71</v>
      </c>
      <c r="BY6" s="21">
        <f t="shared" si="8"/>
        <v>90.23</v>
      </c>
      <c r="BZ6" s="21">
        <f t="shared" si="8"/>
        <v>90.78</v>
      </c>
      <c r="CA6" s="20" t="str">
        <f>IF(CA7="","",IF(CA7="-","【-】","【"&amp;SUBSTITUTE(TEXT(CA7,"#,##0.00"),"-","△")&amp;"】"))</f>
        <v>【97.94】</v>
      </c>
      <c r="CB6" s="21">
        <f>IF(CB7="",NA(),CB7)</f>
        <v>168.02</v>
      </c>
      <c r="CC6" s="21">
        <f t="shared" ref="CC6:CK6" si="9">IF(CC7="",NA(),CC7)</f>
        <v>167.57</v>
      </c>
      <c r="CD6" s="21">
        <f t="shared" si="9"/>
        <v>167.25</v>
      </c>
      <c r="CE6" s="21">
        <f t="shared" si="9"/>
        <v>166.75</v>
      </c>
      <c r="CF6" s="21">
        <f t="shared" si="9"/>
        <v>167.56</v>
      </c>
      <c r="CG6" s="21">
        <f t="shared" si="9"/>
        <v>176.37</v>
      </c>
      <c r="CH6" s="21">
        <f t="shared" si="9"/>
        <v>173.17</v>
      </c>
      <c r="CI6" s="21">
        <f t="shared" si="9"/>
        <v>174.8</v>
      </c>
      <c r="CJ6" s="21">
        <f t="shared" si="9"/>
        <v>170.2</v>
      </c>
      <c r="CK6" s="21">
        <f t="shared" si="9"/>
        <v>170.83</v>
      </c>
      <c r="CL6" s="20" t="str">
        <f>IF(CL7="","",IF(CL7="-","【-】","【"&amp;SUBSTITUTE(TEXT(CL7,"#,##0.00"),"-","△")&amp;"】"))</f>
        <v>【140.98】</v>
      </c>
      <c r="CM6" s="21">
        <f>IF(CM7="",NA(),CM7)</f>
        <v>70.2</v>
      </c>
      <c r="CN6" s="21">
        <f t="shared" ref="CN6:CV6" si="10">IF(CN7="",NA(),CN7)</f>
        <v>69.41</v>
      </c>
      <c r="CO6" s="21">
        <f t="shared" si="10"/>
        <v>61.87</v>
      </c>
      <c r="CP6" s="21">
        <f t="shared" si="10"/>
        <v>62.71</v>
      </c>
      <c r="CQ6" s="21">
        <f t="shared" si="10"/>
        <v>61.53</v>
      </c>
      <c r="CR6" s="21">
        <f t="shared" si="10"/>
        <v>56.72</v>
      </c>
      <c r="CS6" s="21">
        <f t="shared" si="10"/>
        <v>56.43</v>
      </c>
      <c r="CT6" s="21">
        <f t="shared" si="10"/>
        <v>55.82</v>
      </c>
      <c r="CU6" s="21">
        <f t="shared" si="10"/>
        <v>56.51</v>
      </c>
      <c r="CV6" s="21">
        <f t="shared" si="10"/>
        <v>56.85</v>
      </c>
      <c r="CW6" s="20" t="str">
        <f>IF(CW7="","",IF(CW7="-","【-】","【"&amp;SUBSTITUTE(TEXT(CW7,"#,##0.00"),"-","△")&amp;"】"))</f>
        <v>【60.13】</v>
      </c>
      <c r="CX6" s="21">
        <f>IF(CX7="",NA(),CX7)</f>
        <v>95.29</v>
      </c>
      <c r="CY6" s="21">
        <f t="shared" ref="CY6:DG6" si="11">IF(CY7="",NA(),CY7)</f>
        <v>95.76</v>
      </c>
      <c r="CZ6" s="21">
        <f t="shared" si="11"/>
        <v>96.04</v>
      </c>
      <c r="DA6" s="21">
        <f t="shared" si="11"/>
        <v>96.38</v>
      </c>
      <c r="DB6" s="21">
        <f t="shared" si="11"/>
        <v>96.34</v>
      </c>
      <c r="DC6" s="21">
        <f t="shared" si="11"/>
        <v>90.72</v>
      </c>
      <c r="DD6" s="21">
        <f t="shared" si="11"/>
        <v>91.07</v>
      </c>
      <c r="DE6" s="21">
        <f t="shared" si="11"/>
        <v>90.67</v>
      </c>
      <c r="DF6" s="21">
        <f t="shared" si="11"/>
        <v>90.62</v>
      </c>
      <c r="DG6" s="21">
        <f t="shared" si="11"/>
        <v>90.79</v>
      </c>
      <c r="DH6" s="20" t="str">
        <f>IF(DH7="","",IF(DH7="-","【-】","【"&amp;SUBSTITUTE(TEXT(DH7,"#,##0.00"),"-","△")&amp;"】"))</f>
        <v>【96.00】</v>
      </c>
      <c r="DI6" s="21">
        <f>IF(DI7="",NA(),DI7)</f>
        <v>5.32</v>
      </c>
      <c r="DJ6" s="21">
        <f t="shared" ref="DJ6:DR6" si="12">IF(DJ7="",NA(),DJ7)</f>
        <v>10.69</v>
      </c>
      <c r="DK6" s="21">
        <f t="shared" si="12"/>
        <v>14.95</v>
      </c>
      <c r="DL6" s="21">
        <f t="shared" si="12"/>
        <v>19.440000000000001</v>
      </c>
      <c r="DM6" s="21">
        <f t="shared" si="12"/>
        <v>23.92</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0.03</v>
      </c>
      <c r="EF6" s="21">
        <f t="shared" ref="EF6:EN6" si="14">IF(EF7="",NA(),EF7)</f>
        <v>0.08</v>
      </c>
      <c r="EG6" s="21">
        <f t="shared" si="14"/>
        <v>0.06</v>
      </c>
      <c r="EH6" s="21">
        <f t="shared" si="14"/>
        <v>0.3</v>
      </c>
      <c r="EI6" s="21">
        <f t="shared" si="14"/>
        <v>0.04</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432105</v>
      </c>
      <c r="D7" s="23">
        <v>46</v>
      </c>
      <c r="E7" s="23">
        <v>17</v>
      </c>
      <c r="F7" s="23">
        <v>1</v>
      </c>
      <c r="G7" s="23">
        <v>0</v>
      </c>
      <c r="H7" s="23" t="s">
        <v>96</v>
      </c>
      <c r="I7" s="23" t="s">
        <v>97</v>
      </c>
      <c r="J7" s="23" t="s">
        <v>98</v>
      </c>
      <c r="K7" s="23" t="s">
        <v>99</v>
      </c>
      <c r="L7" s="23" t="s">
        <v>100</v>
      </c>
      <c r="M7" s="23" t="s">
        <v>101</v>
      </c>
      <c r="N7" s="24" t="s">
        <v>102</v>
      </c>
      <c r="O7" s="24">
        <v>62.24</v>
      </c>
      <c r="P7" s="24">
        <v>32.56</v>
      </c>
      <c r="Q7" s="24">
        <v>64.97</v>
      </c>
      <c r="R7" s="24">
        <v>3690</v>
      </c>
      <c r="S7" s="24">
        <v>46599</v>
      </c>
      <c r="T7" s="24">
        <v>276.85000000000002</v>
      </c>
      <c r="U7" s="24">
        <v>168.32</v>
      </c>
      <c r="V7" s="24">
        <v>15133</v>
      </c>
      <c r="W7" s="24">
        <v>5.42</v>
      </c>
      <c r="X7" s="24">
        <v>2792.07</v>
      </c>
      <c r="Y7" s="24">
        <v>100.34</v>
      </c>
      <c r="Z7" s="24">
        <v>106.28</v>
      </c>
      <c r="AA7" s="24">
        <v>104.22</v>
      </c>
      <c r="AB7" s="24">
        <v>106</v>
      </c>
      <c r="AC7" s="24">
        <v>102.44</v>
      </c>
      <c r="AD7" s="24">
        <v>106.5</v>
      </c>
      <c r="AE7" s="24">
        <v>106.22</v>
      </c>
      <c r="AF7" s="24">
        <v>107.01</v>
      </c>
      <c r="AG7" s="24">
        <v>106.53</v>
      </c>
      <c r="AH7" s="24">
        <v>105.5</v>
      </c>
      <c r="AI7" s="24">
        <v>105.36</v>
      </c>
      <c r="AJ7" s="24">
        <v>7.55</v>
      </c>
      <c r="AK7" s="24">
        <v>0</v>
      </c>
      <c r="AL7" s="24">
        <v>0</v>
      </c>
      <c r="AM7" s="24">
        <v>0</v>
      </c>
      <c r="AN7" s="24">
        <v>0</v>
      </c>
      <c r="AO7" s="24">
        <v>18.36</v>
      </c>
      <c r="AP7" s="24">
        <v>18.010000000000002</v>
      </c>
      <c r="AQ7" s="24">
        <v>23.86</v>
      </c>
      <c r="AR7" s="24">
        <v>18.41</v>
      </c>
      <c r="AS7" s="24">
        <v>16.91</v>
      </c>
      <c r="AT7" s="24">
        <v>3.12</v>
      </c>
      <c r="AU7" s="24">
        <v>25.32</v>
      </c>
      <c r="AV7" s="24">
        <v>43.27</v>
      </c>
      <c r="AW7" s="24">
        <v>71.099999999999994</v>
      </c>
      <c r="AX7" s="24">
        <v>77.06</v>
      </c>
      <c r="AY7" s="24">
        <v>98.06</v>
      </c>
      <c r="AZ7" s="24">
        <v>55.6</v>
      </c>
      <c r="BA7" s="24">
        <v>59.4</v>
      </c>
      <c r="BB7" s="24">
        <v>68.27</v>
      </c>
      <c r="BC7" s="24">
        <v>74.790000000000006</v>
      </c>
      <c r="BD7" s="24">
        <v>73.930000000000007</v>
      </c>
      <c r="BE7" s="24">
        <v>82.75</v>
      </c>
      <c r="BF7" s="24">
        <v>580.54999999999995</v>
      </c>
      <c r="BG7" s="24">
        <v>562.55999999999995</v>
      </c>
      <c r="BH7" s="24">
        <v>495.68</v>
      </c>
      <c r="BI7" s="24">
        <v>474.73</v>
      </c>
      <c r="BJ7" s="24">
        <v>421.66</v>
      </c>
      <c r="BK7" s="24">
        <v>789.08</v>
      </c>
      <c r="BL7" s="24">
        <v>747.84</v>
      </c>
      <c r="BM7" s="24">
        <v>804.98</v>
      </c>
      <c r="BN7" s="24">
        <v>767.56</v>
      </c>
      <c r="BO7" s="24">
        <v>795.22</v>
      </c>
      <c r="BP7" s="24">
        <v>602.55999999999995</v>
      </c>
      <c r="BQ7" s="24">
        <v>99.96</v>
      </c>
      <c r="BR7" s="24">
        <v>99.89</v>
      </c>
      <c r="BS7" s="24">
        <v>99.87</v>
      </c>
      <c r="BT7" s="24">
        <v>99.9</v>
      </c>
      <c r="BU7" s="24">
        <v>99.86</v>
      </c>
      <c r="BV7" s="24">
        <v>88.25</v>
      </c>
      <c r="BW7" s="24">
        <v>90.17</v>
      </c>
      <c r="BX7" s="24">
        <v>88.71</v>
      </c>
      <c r="BY7" s="24">
        <v>90.23</v>
      </c>
      <c r="BZ7" s="24">
        <v>90.78</v>
      </c>
      <c r="CA7" s="24">
        <v>97.94</v>
      </c>
      <c r="CB7" s="24">
        <v>168.02</v>
      </c>
      <c r="CC7" s="24">
        <v>167.57</v>
      </c>
      <c r="CD7" s="24">
        <v>167.25</v>
      </c>
      <c r="CE7" s="24">
        <v>166.75</v>
      </c>
      <c r="CF7" s="24">
        <v>167.56</v>
      </c>
      <c r="CG7" s="24">
        <v>176.37</v>
      </c>
      <c r="CH7" s="24">
        <v>173.17</v>
      </c>
      <c r="CI7" s="24">
        <v>174.8</v>
      </c>
      <c r="CJ7" s="24">
        <v>170.2</v>
      </c>
      <c r="CK7" s="24">
        <v>170.83</v>
      </c>
      <c r="CL7" s="24">
        <v>140.97999999999999</v>
      </c>
      <c r="CM7" s="24">
        <v>70.2</v>
      </c>
      <c r="CN7" s="24">
        <v>69.41</v>
      </c>
      <c r="CO7" s="24">
        <v>61.87</v>
      </c>
      <c r="CP7" s="24">
        <v>62.71</v>
      </c>
      <c r="CQ7" s="24">
        <v>61.53</v>
      </c>
      <c r="CR7" s="24">
        <v>56.72</v>
      </c>
      <c r="CS7" s="24">
        <v>56.43</v>
      </c>
      <c r="CT7" s="24">
        <v>55.82</v>
      </c>
      <c r="CU7" s="24">
        <v>56.51</v>
      </c>
      <c r="CV7" s="24">
        <v>56.85</v>
      </c>
      <c r="CW7" s="24">
        <v>60.13</v>
      </c>
      <c r="CX7" s="24">
        <v>95.29</v>
      </c>
      <c r="CY7" s="24">
        <v>95.76</v>
      </c>
      <c r="CZ7" s="24">
        <v>96.04</v>
      </c>
      <c r="DA7" s="24">
        <v>96.38</v>
      </c>
      <c r="DB7" s="24">
        <v>96.34</v>
      </c>
      <c r="DC7" s="24">
        <v>90.72</v>
      </c>
      <c r="DD7" s="24">
        <v>91.07</v>
      </c>
      <c r="DE7" s="24">
        <v>90.67</v>
      </c>
      <c r="DF7" s="24">
        <v>90.62</v>
      </c>
      <c r="DG7" s="24">
        <v>90.79</v>
      </c>
      <c r="DH7" s="24">
        <v>96</v>
      </c>
      <c r="DI7" s="24">
        <v>5.32</v>
      </c>
      <c r="DJ7" s="24">
        <v>10.69</v>
      </c>
      <c r="DK7" s="24">
        <v>14.95</v>
      </c>
      <c r="DL7" s="24">
        <v>19.440000000000001</v>
      </c>
      <c r="DM7" s="24">
        <v>23.92</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0.03</v>
      </c>
      <c r="EF7" s="24">
        <v>0.08</v>
      </c>
      <c r="EG7" s="24">
        <v>0.06</v>
      </c>
      <c r="EH7" s="24">
        <v>0.3</v>
      </c>
      <c r="EI7" s="24">
        <v>0.04</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2025-12-23T06:06:10Z</dcterms:created>
  <dcterms:modified xsi:type="dcterms:W3CDTF">2026-02-05T09:21:51Z</dcterms:modified>
  <cp:category/>
</cp:coreProperties>
</file>