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7 山鹿市●\05 下水道（公共：法適）\"/>
    </mc:Choice>
  </mc:AlternateContent>
  <xr:revisionPtr revIDLastSave="0" documentId="13_ncr:1_{7742FF8F-D0D2-47BB-9F51-E57713A4DFCD}" xr6:coauthVersionLast="47" xr6:coauthVersionMax="47" xr10:uidLastSave="{00000000-0000-0000-0000-000000000000}"/>
  <workbookProtection workbookAlgorithmName="SHA-512" workbookHashValue="rHvEDRhH85zKsD851Rs1bXvKEzKfDvutTOjF81jyw1T+4TIE7gTiZOLu1FvQ9uYcycaKo1QW7vHnOYwETTZLng==" workbookSaltValue="PaQWuRhz60Oyhu5hTW66N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<sst xmlns="http://schemas.openxmlformats.org/spreadsheetml/2006/main" count="231" uniqueCount="116">
  <si>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</si>
  <si>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</si>
  <si>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</si>
  <si>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</si>
  <si>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</si>
  <si>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</si>
  <si>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</si>
  <si>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</si>
  <si>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</si>
  <si>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</si>
  <si>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</si>
  <si>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</si>
  <si>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</si>
  <si>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</si>
  <si>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</si>
  <si>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</si>
  <si>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</si>
  <si>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</si>
  <si>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</si>
  <si>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</si>
  <si>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</si>
  <si>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</si>
  <si>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</si>
  <si>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</si>
  <si>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</si>
  <si>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</si>
  <si>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</si>
  <si>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</si>
  <si>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</si>
  <si>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</si>
  <si>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</si>
  <si>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</si>
  <si>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</si>
  <si>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</si>
  <si>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</si>
  <si>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</si>
  <si>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</si>
  <si>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</si>
  <si>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</si>
  <si>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</si>
  <si>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</si>
  <si>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</si>
  <si>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</si>
  <si>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</si>
  <si>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</si>
  <si>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</si>
  <si>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</si>
  <si>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</si>
  <si>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</si>
  <si>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</si>
  <si>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</si>
  <si>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</si>
  <si>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</si>
  <si>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</si>
  <si>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</si>
  <si>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</si>
  <si>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</si>
  <si>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</si>
  <si>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</si>
  <si>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</si>
  <si>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</si>
  <si>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</si>
  <si>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</si>
  <si>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</si>
  <si>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</si>
  <si>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</si>
  <si>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</si>
  <si>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</si>
  <si>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</si>
  <si>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</si>
  <si>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</si>
  <si>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</si>
  <si>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</si>
  <si>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</si>
  <si>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</si>
  <si>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</si>
  <si>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</si>
  <si>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</si>
  <si>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</si>
  <si>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</si>
  <si>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</si>
  <si>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</si>
  <si>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</si>
  <si>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</si>
  <si>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</si>
  <si>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</si>
  <si>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</si>
  <si>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</si>
  <si>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</si>
  <si>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</si>
  <si>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</si>
  <si>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</si>
  <si>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</si>
  <si>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</si>
  <si>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</si>
  <si>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</si>
  <si>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</si>
  <si>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</si>
  <si>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</si>
  <si>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</si>
  <si>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</si>
  <si>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</si>
  <si>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</si>
  <si>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</si>
  <si>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</si>
  <si>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</si>
  <si>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</si>
  <si>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</si>
  <si>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</si>
  <si>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</si>
  <si>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</si>
  <si>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</si>
  <si>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</si>
  <si>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本事業の経営は、黒字で推移しているものの、今後は人口減少による使用料収入の減少や管渠等の施設の老朽化に伴う更新費用の増大が見込まれる。
　このような状況において収支のバランスを保ち、将来の経営安定を図るため、令和6年度より使用料改定に取り組み、令和8年度の改定を予定している。
　同時に、令和5年度に改定した経営戦略を基に、設備の計画的な更新と企業債の適正な管理に努め、更なる経営の効率化と健全化に向けて取り組んでいく。</t>
    <rPh sb="18" eb="20">
      <t>クロジ</t>
    </rPh>
    <rPh sb="25" eb="29">
      <t>ジンコウゲンショウ</t>
    </rPh>
    <rPh sb="32" eb="37">
      <t>シヨウリョウシュウニュウ</t>
    </rPh>
    <rPh sb="38" eb="40">
      <t>ゲンショウ</t>
    </rPh>
    <rPh sb="47" eb="49">
      <t>コンゴ</t>
    </rPh>
    <rPh sb="61" eb="62">
      <t>トモナ</t>
    </rPh>
    <rPh sb="63" eb="65">
      <t>コウシン</t>
    </rPh>
    <rPh sb="65" eb="67">
      <t>ヒヨウ</t>
    </rPh>
    <rPh sb="75" eb="77">
      <t>ジョウキョウ</t>
    </rPh>
    <rPh sb="81" eb="83">
      <t>シュウシ</t>
    </rPh>
    <rPh sb="89" eb="90">
      <t>タモ</t>
    </rPh>
    <rPh sb="92" eb="94">
      <t>ショウライ</t>
    </rPh>
    <rPh sb="95" eb="99">
      <t>ケイエイアンテイ</t>
    </rPh>
    <rPh sb="100" eb="101">
      <t>ハカ</t>
    </rPh>
    <rPh sb="105" eb="107">
      <t>レイワ</t>
    </rPh>
    <rPh sb="108" eb="110">
      <t>ネンド</t>
    </rPh>
    <rPh sb="112" eb="117">
      <t>シヨウリョウカイテイ</t>
    </rPh>
    <rPh sb="118" eb="119">
      <t>ト</t>
    </rPh>
    <rPh sb="120" eb="121">
      <t>ク</t>
    </rPh>
    <rPh sb="123" eb="125">
      <t>レイワ</t>
    </rPh>
    <rPh sb="126" eb="128">
      <t>ネンド</t>
    </rPh>
    <rPh sb="129" eb="131">
      <t>カイテイ</t>
    </rPh>
    <rPh sb="132" eb="134">
      <t>ヨテイ</t>
    </rPh>
    <rPh sb="141" eb="143">
      <t>ドウジ</t>
    </rPh>
    <rPh sb="183" eb="184">
      <t>ツト</t>
    </rPh>
    <rPh sb="196" eb="198">
      <t>ゲンジョウ</t>
    </rPh>
    <rPh sb="199" eb="201">
      <t>カダイ</t>
    </rPh>
    <rPh sb="202" eb="205">
      <t>サイカクニンオヨ</t>
    </rPh>
    <phoneticPr fontId="4"/>
  </si>
  <si>
    <r>
      <rPr>
        <sz val="10"/>
        <rFont val="ＭＳ ゴシック"/>
        <family val="3"/>
        <charset val="128"/>
      </rPr>
      <t>　公共下水道事業は、特定環境保全公共下水道事業と一体の会計で運営を行っている。
　①経常収支比率（収益で費用を賄えているかの比率）は、100％を上回って推移している。ただ、その主な要因は他会計からの繰入金による収益である。</t>
    </r>
    <r>
      <rPr>
        <sz val="10"/>
        <color rgb="FFFF0000"/>
        <rFont val="ＭＳ ゴシック"/>
        <family val="3"/>
        <charset val="128"/>
      </rPr>
      <t xml:space="preserve">
</t>
    </r>
    <r>
      <rPr>
        <sz val="10"/>
        <rFont val="ＭＳ ゴシック"/>
        <family val="3"/>
        <charset val="128"/>
      </rPr>
      <t>　②累積欠損金は生じていない。</t>
    </r>
    <r>
      <rPr>
        <sz val="10"/>
        <color rgb="FFFF0000"/>
        <rFont val="ＭＳ ゴシック"/>
        <family val="3"/>
        <charset val="128"/>
      </rPr>
      <t xml:space="preserve">
</t>
    </r>
    <r>
      <rPr>
        <sz val="10"/>
        <rFont val="ＭＳ ゴシック"/>
        <family val="3"/>
        <charset val="128"/>
      </rPr>
      <t>　③流動比率（短期的な債務に対する支払能力）は、前年度に引き続き100％を超えている。ただ、一体の会計である特定環境保全公共下水道事業の流動比率は、類似団体平均値を大きく下回っているため、会計全体での流動比率の改善に努める必要がある。
　④企業債残高対事業規模比率（使用料収入に対する企業債残高の割合）は、類似団体平均値より低い数値で推移している。ただ、今後は老朽化が進行した施設の更新に係る企業債発行の増加が見込まれる。
　⑤経費回収率（経費を使用料で賄えているかの指標）は、100％を下回って推移しており、汚水処理に係る経費を使用料収入で回収できていないため、収入の確保及び経費の抑制に努める必要がある。</t>
    </r>
    <r>
      <rPr>
        <sz val="10"/>
        <color rgb="FFFF0000"/>
        <rFont val="ＭＳ ゴシック"/>
        <family val="3"/>
        <charset val="128"/>
      </rPr>
      <t xml:space="preserve">
</t>
    </r>
    <r>
      <rPr>
        <sz val="10"/>
        <rFont val="ＭＳ ゴシック"/>
        <family val="3"/>
        <charset val="128"/>
      </rPr>
      <t>　⑥汚水処理原価（汚水処理に要した費用）は、類似団体平均値を下回って推移している。ただ、今後は物価上昇と人口減少に伴う有収水量の減少で、原価の上昇が懸念される。
　⑦施設利用率（1日に対応可能な処理能力に対する1日平均処理水量の割合）は、類似団体平均値を上回って推移している。ただ、処理水量における不明水量の割合も他団体と比較して高いため、不明水の抑制に努める必要がある。</t>
    </r>
    <r>
      <rPr>
        <sz val="10"/>
        <color rgb="FFFF0000"/>
        <rFont val="ＭＳ ゴシック"/>
        <family val="3"/>
        <charset val="128"/>
      </rPr>
      <t xml:space="preserve">
</t>
    </r>
    <r>
      <rPr>
        <sz val="10"/>
        <rFont val="ＭＳ ゴシック"/>
        <family val="3"/>
        <charset val="128"/>
      </rPr>
      <t>　⑧水洗化率（汚水処理している人口の割合）は、類似団体平均値を下回っているため、更なる接続を促す取組が必要である。</t>
    </r>
    <rPh sb="144" eb="146">
      <t>スイイ</t>
    </rPh>
    <rPh sb="163" eb="166">
      <t>ゼンネンド</t>
    </rPh>
    <rPh sb="167" eb="168">
      <t>ヒ</t>
    </rPh>
    <rPh sb="169" eb="170">
      <t>ツヅ</t>
    </rPh>
    <rPh sb="174" eb="176">
      <t>イッタイ</t>
    </rPh>
    <rPh sb="177" eb="179">
      <t>カイケイ</t>
    </rPh>
    <rPh sb="183" eb="185">
      <t>シサン</t>
    </rPh>
    <rPh sb="185" eb="186">
      <t>トウ</t>
    </rPh>
    <rPh sb="187" eb="189">
      <t>アンブン</t>
    </rPh>
    <rPh sb="204" eb="206">
      <t>ジギョウ</t>
    </rPh>
    <rPh sb="207" eb="209">
      <t>リュウドウ</t>
    </rPh>
    <rPh sb="209" eb="211">
      <t>ヒリツ</t>
    </rPh>
    <rPh sb="211" eb="215">
      <t>ルイジダンタイ</t>
    </rPh>
    <rPh sb="233" eb="235">
      <t>カイケイ</t>
    </rPh>
    <rPh sb="235" eb="237">
      <t>ゼンタイ</t>
    </rPh>
    <rPh sb="239" eb="241">
      <t>リュウドウ</t>
    </rPh>
    <rPh sb="241" eb="243">
      <t>ヒリツ</t>
    </rPh>
    <rPh sb="244" eb="246">
      <t>カイゼン</t>
    </rPh>
    <rPh sb="252" eb="254">
      <t>コンゴ</t>
    </rPh>
    <rPh sb="255" eb="256">
      <t>サラ</t>
    </rPh>
    <rPh sb="267" eb="269">
      <t>ヒツヨウ</t>
    </rPh>
    <rPh sb="296" eb="298">
      <t>ヘイキン</t>
    </rPh>
    <rPh sb="298" eb="299">
      <t>アタイ</t>
    </rPh>
    <rPh sb="306" eb="308">
      <t>スイイ</t>
    </rPh>
    <rPh sb="316" eb="318">
      <t>コンゴ</t>
    </rPh>
    <rPh sb="319" eb="322">
      <t>ロウキュウカ</t>
    </rPh>
    <rPh sb="323" eb="325">
      <t>シンコウ</t>
    </rPh>
    <rPh sb="327" eb="329">
      <t>シセツ</t>
    </rPh>
    <rPh sb="330" eb="332">
      <t>コウシン</t>
    </rPh>
    <rPh sb="333" eb="334">
      <t>カカ</t>
    </rPh>
    <rPh sb="470" eb="471">
      <t>ヒ</t>
    </rPh>
    <rPh sb="484" eb="486">
      <t>ザンダカ</t>
    </rPh>
    <rPh sb="498" eb="499">
      <t>アタイ</t>
    </rPh>
    <rPh sb="506" eb="508">
      <t>スイイ</t>
    </rPh>
    <rPh sb="517" eb="522">
      <t>ブッカジョウショウオヨ</t>
    </rPh>
    <rPh sb="523" eb="525">
      <t>ゲンショウ</t>
    </rPh>
    <rPh sb="601" eb="603">
      <t>スイイ</t>
    </rPh>
    <rPh sb="611" eb="615">
      <t>ショリスイリョウ</t>
    </rPh>
    <rPh sb="622" eb="624">
      <t>スイリョウ</t>
    </rPh>
    <rPh sb="628" eb="629">
      <t>ホカ</t>
    </rPh>
    <rPh sb="629" eb="631">
      <t>ダンタイ</t>
    </rPh>
    <rPh sb="632" eb="634">
      <t>ヒカク</t>
    </rPh>
    <rPh sb="641" eb="643">
      <t>フメイ</t>
    </rPh>
    <rPh sb="643" eb="644">
      <t>スイ</t>
    </rPh>
    <rPh sb="645" eb="647">
      <t>ヨクセイ</t>
    </rPh>
    <rPh sb="648" eb="649">
      <t>ツト</t>
    </rPh>
    <phoneticPr fontId="4"/>
  </si>
  <si>
    <t>　全国的に下水道施設の老朽化が問題になっているが、本市でも②管渠老朽化率（法定耐用年数を超えた管渠の割合を示す）は上昇を続けており、①有形固定資産減価償却率（減価償却がどの程度進んでいるか。資産の老朽化度合を示す）と共に、類似団体平均値よりも大幅に高い状況にある。
　また、③管渠改善率（当該年度に更新した管渠の割合を示す）は②管渠老朽化率を大きく下回って推移している。
　法定耐用年数を超えた管渠の割合が経年で増えている中で、緊急度に応じて更新を行っているものの、十分な更新投資が出来ていない状況である。今後も、調査費用を含めた施設更新の経費は増大していくと見込まれるので、令和6年度に策定した第2期ストックマネジメント計画を基に、計画的な調査・更新を行っていく。</t>
    <rPh sb="37" eb="43">
      <t>ホウテイタイヨウネンスウ</t>
    </rPh>
    <rPh sb="44" eb="45">
      <t>コ</t>
    </rPh>
    <rPh sb="47" eb="49">
      <t>カンキョ</t>
    </rPh>
    <rPh sb="50" eb="52">
      <t>ワリアイ</t>
    </rPh>
    <rPh sb="53" eb="54">
      <t>シメ</t>
    </rPh>
    <rPh sb="108" eb="109">
      <t>トモ</t>
    </rPh>
    <rPh sb="121" eb="123">
      <t>オオハバ</t>
    </rPh>
    <rPh sb="132" eb="133">
      <t>オヨ</t>
    </rPh>
    <rPh sb="261" eb="262">
      <t>タカ</t>
    </rPh>
    <rPh sb="263" eb="265">
      <t>ジョウキョウ</t>
    </rPh>
    <rPh sb="272" eb="273">
      <t>オウ</t>
    </rPh>
    <rPh sb="303" eb="309">
      <t>ジョウキョウチョウサヒヨウ</t>
    </rPh>
    <rPh sb="310" eb="311">
      <t>フク</t>
    </rPh>
    <rPh sb="318" eb="320">
      <t>ケイヒヨクセイ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</si>
</sst>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0.14000000000000001</c:v>
                </c:pt>
                <c:pt idx="1">
                  <c:v>0</c:v>
                </c:pt>
                <c:pt idx="2" formatCode="#,##0.00;&quot;△&quot;#,##0.00;&quot;-&quot;">
                  <c:v>0.13</c:v>
                </c:pt>
                <c:pt idx="3" formatCode="#,##0.00;&quot;△&quot;#,##0.00;&quot;-&quot;">
                  <c:v>0.17</c:v>
                </c:pt>
                <c:pt idx="4" formatCode="#,##0.00;&quot;△&quot;#,##0.00;&quot;-&quot;">
                  <c:v>0.1</c:v>
                </c:pt>
              </c:numCache>
            </c:numRef>
          </c:val>
          <c:extLst>
            <c:ext xmlns:c16="http://schemas.microsoft.com/office/drawing/2014/chart" uri="{C3380CC4-5D6E-409C-BE32-E72D297353CC}">
              <c16:uniqueId val="{00000000-F901-4D8E-A2AE-DB344F49BA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F901-4D8E-A2AE-DB344F49BA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72.95</c:v>
                </c:pt>
                <c:pt idx="1">
                  <c:v>71.25</c:v>
                </c:pt>
                <c:pt idx="2">
                  <c:v>69.17</c:v>
                </c:pt>
                <c:pt idx="3">
                  <c:v>70.650000000000006</c:v>
                </c:pt>
                <c:pt idx="4">
                  <c:v>70.44</c:v>
                </c:pt>
              </c:numCache>
            </c:numRef>
          </c:val>
          <c:extLst>
            <c:ext xmlns:c16="http://schemas.microsoft.com/office/drawing/2014/chart" uri="{C3380CC4-5D6E-409C-BE32-E72D297353CC}">
              <c16:uniqueId val="{00000000-7A5A-40C8-87A6-B9D945AC16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7A5A-40C8-87A6-B9D945AC16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79.47</c:v>
                </c:pt>
                <c:pt idx="1">
                  <c:v>79.930000000000007</c:v>
                </c:pt>
                <c:pt idx="2">
                  <c:v>80.489999999999995</c:v>
                </c:pt>
                <c:pt idx="3">
                  <c:v>89.82</c:v>
                </c:pt>
                <c:pt idx="4">
                  <c:v>89.76</c:v>
                </c:pt>
              </c:numCache>
            </c:numRef>
          </c:val>
          <c:extLst>
            <c:ext xmlns:c16="http://schemas.microsoft.com/office/drawing/2014/chart" uri="{C3380CC4-5D6E-409C-BE32-E72D297353CC}">
              <c16:uniqueId val="{00000000-C8BE-4465-BF49-455E46005D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C8BE-4465-BF49-455E46005D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116.84</c:v>
                </c:pt>
                <c:pt idx="1">
                  <c:v>105.53</c:v>
                </c:pt>
                <c:pt idx="2">
                  <c:v>105.58</c:v>
                </c:pt>
                <c:pt idx="3">
                  <c:v>111.32</c:v>
                </c:pt>
                <c:pt idx="4">
                  <c:v>106.1</c:v>
                </c:pt>
              </c:numCache>
            </c:numRef>
          </c:val>
          <c:extLst>
            <c:ext xmlns:c16="http://schemas.microsoft.com/office/drawing/2014/chart" uri="{C3380CC4-5D6E-409C-BE32-E72D297353CC}">
              <c16:uniqueId val="{00000000-9F51-4D1F-AE7D-FFDF8516C7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9F51-4D1F-AE7D-FFDF8516C7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53.45</c:v>
                </c:pt>
                <c:pt idx="1">
                  <c:v>54.78</c:v>
                </c:pt>
                <c:pt idx="2">
                  <c:v>56.55</c:v>
                </c:pt>
                <c:pt idx="3">
                  <c:v>57.61</c:v>
                </c:pt>
                <c:pt idx="4">
                  <c:v>52.91</c:v>
                </c:pt>
              </c:numCache>
            </c:numRef>
          </c:val>
          <c:extLst>
            <c:ext xmlns:c16="http://schemas.microsoft.com/office/drawing/2014/chart" uri="{C3380CC4-5D6E-409C-BE32-E72D297353CC}">
              <c16:uniqueId val="{00000000-1597-44A2-88F5-3819D3B6DB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1597-44A2-88F5-3819D3B6DB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4.17</c:v>
                </c:pt>
                <c:pt idx="1">
                  <c:v>5.92</c:v>
                </c:pt>
                <c:pt idx="2">
                  <c:v>6.89</c:v>
                </c:pt>
                <c:pt idx="3">
                  <c:v>7.21</c:v>
                </c:pt>
                <c:pt idx="4">
                  <c:v>9.26</c:v>
                </c:pt>
              </c:numCache>
            </c:numRef>
          </c:val>
          <c:extLst>
            <c:ext xmlns:c16="http://schemas.microsoft.com/office/drawing/2014/chart" uri="{C3380CC4-5D6E-409C-BE32-E72D297353CC}">
              <c16:uniqueId val="{00000000-8D86-40A3-A32C-F3588F5B6DE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8D86-40A3-A32C-F3588F5B6DE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23-4F74-A435-FB82BF09F4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9E23-4F74-A435-FB82BF09F4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95.73</c:v>
                </c:pt>
                <c:pt idx="1">
                  <c:v>86.74</c:v>
                </c:pt>
                <c:pt idx="2">
                  <c:v>97.22</c:v>
                </c:pt>
                <c:pt idx="3">
                  <c:v>145.93</c:v>
                </c:pt>
                <c:pt idx="4">
                  <c:v>128.69</c:v>
                </c:pt>
              </c:numCache>
            </c:numRef>
          </c:val>
          <c:extLst>
            <c:ext xmlns:c16="http://schemas.microsoft.com/office/drawing/2014/chart" uri="{C3380CC4-5D6E-409C-BE32-E72D297353CC}">
              <c16:uniqueId val="{00000000-6F9B-492F-87DE-E91585CED2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6F9B-492F-87DE-E91585CED2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402.69</c:v>
                </c:pt>
                <c:pt idx="1">
                  <c:v>423.93</c:v>
                </c:pt>
                <c:pt idx="2">
                  <c:v>433.6</c:v>
                </c:pt>
                <c:pt idx="3">
                  <c:v>410.29</c:v>
                </c:pt>
                <c:pt idx="4">
                  <c:v>396.88</c:v>
                </c:pt>
              </c:numCache>
            </c:numRef>
          </c:val>
          <c:extLst>
            <c:ext xmlns:c16="http://schemas.microsoft.com/office/drawing/2014/chart" uri="{C3380CC4-5D6E-409C-BE32-E72D297353CC}">
              <c16:uniqueId val="{00000000-1894-4C25-85C6-C8C14D49FE7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1894-4C25-85C6-C8C14D49FE7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92.27</c:v>
                </c:pt>
                <c:pt idx="1">
                  <c:v>88.78</c:v>
                </c:pt>
                <c:pt idx="2">
                  <c:v>89.5</c:v>
                </c:pt>
                <c:pt idx="3">
                  <c:v>90.75</c:v>
                </c:pt>
                <c:pt idx="4">
                  <c:v>90.4</c:v>
                </c:pt>
              </c:numCache>
            </c:numRef>
          </c:val>
          <c:extLst>
            <c:ext xmlns:c16="http://schemas.microsoft.com/office/drawing/2014/chart" uri="{C3380CC4-5D6E-409C-BE32-E72D297353CC}">
              <c16:uniqueId val="{00000000-4BA4-443D-9615-73B5E556675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4BA4-443D-9615-73B5E556675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138.19</c:v>
                </c:pt>
                <c:pt idx="1">
                  <c:v>150</c:v>
                </c:pt>
                <c:pt idx="2">
                  <c:v>150</c:v>
                </c:pt>
                <c:pt idx="3">
                  <c:v>150</c:v>
                </c:pt>
                <c:pt idx="4">
                  <c:v>150</c:v>
                </c:pt>
              </c:numCache>
            </c:numRef>
          </c:val>
          <c:extLst>
            <c:ext xmlns:c16="http://schemas.microsoft.com/office/drawing/2014/chart" uri="{C3380CC4-5D6E-409C-BE32-E72D297353CC}">
              <c16:uniqueId val="{00000000-7049-49BE-8C2E-9B21932C50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7049-49BE-8C2E-9B21932C50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山鹿市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48002</v>
      </c>
      <c r="AM8" s="41"/>
      <c r="AN8" s="41"/>
      <c r="AO8" s="41"/>
      <c r="AP8" s="41"/>
      <c r="AQ8" s="41"/>
      <c r="AR8" s="41"/>
      <c r="AS8" s="41"/>
      <c r="AT8" s="34">
        <f>データ!T6</f>
        <v>299.69</v>
      </c>
      <c r="AU8" s="34"/>
      <c r="AV8" s="34"/>
      <c r="AW8" s="34"/>
      <c r="AX8" s="34"/>
      <c r="AY8" s="34"/>
      <c r="AZ8" s="34"/>
      <c r="BA8" s="34"/>
      <c r="BB8" s="34">
        <f>データ!U6</f>
        <v>160.16999999999999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63.69</v>
      </c>
      <c r="J10" s="34"/>
      <c r="K10" s="34"/>
      <c r="L10" s="34"/>
      <c r="M10" s="34"/>
      <c r="N10" s="34"/>
      <c r="O10" s="34"/>
      <c r="P10" s="34">
        <f>データ!P6</f>
        <v>42.14</v>
      </c>
      <c r="Q10" s="34"/>
      <c r="R10" s="34"/>
      <c r="S10" s="34"/>
      <c r="T10" s="34"/>
      <c r="U10" s="34"/>
      <c r="V10" s="34"/>
      <c r="W10" s="34">
        <f>データ!Q6</f>
        <v>49.3</v>
      </c>
      <c r="X10" s="34"/>
      <c r="Y10" s="34"/>
      <c r="Z10" s="34"/>
      <c r="AA10" s="34"/>
      <c r="AB10" s="34"/>
      <c r="AC10" s="34"/>
      <c r="AD10" s="41">
        <f>データ!R6</f>
        <v>3256</v>
      </c>
      <c r="AE10" s="41"/>
      <c r="AF10" s="41"/>
      <c r="AG10" s="41"/>
      <c r="AH10" s="41"/>
      <c r="AI10" s="41"/>
      <c r="AJ10" s="41"/>
      <c r="AK10" s="2"/>
      <c r="AL10" s="41">
        <f>データ!V6</f>
        <v>20122</v>
      </c>
      <c r="AM10" s="41"/>
      <c r="AN10" s="41"/>
      <c r="AO10" s="41"/>
      <c r="AP10" s="41"/>
      <c r="AQ10" s="41"/>
      <c r="AR10" s="41"/>
      <c r="AS10" s="41"/>
      <c r="AT10" s="34">
        <f>データ!W6</f>
        <v>6.41</v>
      </c>
      <c r="AU10" s="34"/>
      <c r="AV10" s="34"/>
      <c r="AW10" s="34"/>
      <c r="AX10" s="34"/>
      <c r="AY10" s="34"/>
      <c r="AZ10" s="34"/>
      <c r="BA10" s="34"/>
      <c r="BB10" s="34">
        <f>データ!X6</f>
        <v>3139.16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UuuNfCgcGsZZqhhW6uQGL2156L6wrob5cY6q+lPkbID4wKjlyt3/TTRy7+SH6kOvfqbaJcYjdJIM4nexcJJgg==" saltValue="+P74K/avfDNLYL2v7YrL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432083</v>
      </c>
      <c r="D6" s="19">
        <f t="shared" si="3"/>
        <v>46</v>
      </c>
      <c r="E6" s="19">
        <f t="shared" si="3"/>
        <v>17</v>
      </c>
      <c r="F6" s="19">
        <f t="shared" si="3"/>
        <v>1</v>
      </c>
      <c r="G6" s="19">
        <f t="shared" si="3"/>
        <v>0</v>
      </c>
      <c r="H6" s="19" t="str">
        <f t="shared" si="3"/>
        <v>熊本県　山鹿市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63.69</v>
      </c>
      <c r="P6" s="20">
        <f t="shared" si="3"/>
        <v>42.14</v>
      </c>
      <c r="Q6" s="20">
        <f t="shared" si="3"/>
        <v>49.3</v>
      </c>
      <c r="R6" s="20">
        <f t="shared" si="3"/>
        <v>3256</v>
      </c>
      <c r="S6" s="20">
        <f t="shared" si="3"/>
        <v>48002</v>
      </c>
      <c r="T6" s="20">
        <f t="shared" si="3"/>
        <v>299.69</v>
      </c>
      <c r="U6" s="20">
        <f t="shared" si="3"/>
        <v>160.16999999999999</v>
      </c>
      <c r="V6" s="20">
        <f t="shared" si="3"/>
        <v>20122</v>
      </c>
      <c r="W6" s="20">
        <f t="shared" si="3"/>
        <v>6.41</v>
      </c>
      <c r="X6" s="20">
        <f t="shared" si="3"/>
        <v>3139.16</v>
      </c>
      <c r="Y6" s="21">
        <f>IF(Y7="",NA(),Y7)</f>
        <v>116.84</v>
      </c>
      <c r="Z6" s="21">
        <f t="shared" ref="Z6:AH6" si="4">IF(Z7="",NA(),Z7)</f>
        <v>105.53</v>
      </c>
      <c r="AA6" s="21">
        <f t="shared" si="4"/>
        <v>105.58</v>
      </c>
      <c r="AB6" s="21">
        <f t="shared" si="4"/>
        <v>111.32</v>
      </c>
      <c r="AC6" s="21">
        <f t="shared" si="4"/>
        <v>106.1</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95.73</v>
      </c>
      <c r="AV6" s="21">
        <f t="shared" ref="AV6:BD6" si="6">IF(AV7="",NA(),AV7)</f>
        <v>86.74</v>
      </c>
      <c r="AW6" s="21">
        <f t="shared" si="6"/>
        <v>97.22</v>
      </c>
      <c r="AX6" s="21">
        <f t="shared" si="6"/>
        <v>145.93</v>
      </c>
      <c r="AY6" s="21">
        <f t="shared" si="6"/>
        <v>128.69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402.69</v>
      </c>
      <c r="BG6" s="21">
        <f t="shared" ref="BG6:BO6" si="7">IF(BG7="",NA(),BG7)</f>
        <v>423.93</v>
      </c>
      <c r="BH6" s="21">
        <f t="shared" si="7"/>
        <v>433.6</v>
      </c>
      <c r="BI6" s="21">
        <f t="shared" si="7"/>
        <v>410.29</v>
      </c>
      <c r="BJ6" s="21">
        <f t="shared" si="7"/>
        <v>396.88</v>
      </c>
      <c r="BK6" s="21">
        <f t="shared" si="7"/>
        <v>789.08</v>
      </c>
      <c r="BL6" s="21">
        <f t="shared" si="7"/>
        <v>747.84</v>
      </c>
      <c r="BM6" s="21">
        <f t="shared" si="7"/>
        <v>804.98</v>
      </c>
      <c r="BN6" s="21">
        <f t="shared" si="7"/>
        <v>767.56</v>
      </c>
      <c r="BO6" s="21">
        <f t="shared" si="7"/>
        <v>795.22</v>
      </c>
      <c r="BP6" s="20" t="str">
        <f>IF(BP7="","",IF(BP7="-","【-】","【"&amp;SUBSTITUTE(TEXT(BP7,"#,##0.00"),"-","△")&amp;"】"))</f>
        <v>【602.56】</v>
      </c>
      <c r="BQ6" s="21">
        <f>IF(BQ7="",NA(),BQ7)</f>
        <v>92.27</v>
      </c>
      <c r="BR6" s="21">
        <f t="shared" ref="BR6:BZ6" si="8">IF(BR7="",NA(),BR7)</f>
        <v>88.78</v>
      </c>
      <c r="BS6" s="21">
        <f t="shared" si="8"/>
        <v>89.5</v>
      </c>
      <c r="BT6" s="21">
        <f t="shared" si="8"/>
        <v>90.75</v>
      </c>
      <c r="BU6" s="21">
        <f t="shared" si="8"/>
        <v>90.4</v>
      </c>
      <c r="BV6" s="21">
        <f t="shared" si="8"/>
        <v>88.25</v>
      </c>
      <c r="BW6" s="21">
        <f t="shared" si="8"/>
        <v>90.17</v>
      </c>
      <c r="BX6" s="21">
        <f t="shared" si="8"/>
        <v>88.71</v>
      </c>
      <c r="BY6" s="21">
        <f t="shared" si="8"/>
        <v>90.23</v>
      </c>
      <c r="BZ6" s="21">
        <f t="shared" si="8"/>
        <v>90.78</v>
      </c>
      <c r="CA6" s="20" t="str">
        <f>IF(CA7="","",IF(CA7="-","【-】","【"&amp;SUBSTITUTE(TEXT(CA7,"#,##0.00"),"-","△")&amp;"】"))</f>
        <v>【97.94】</v>
      </c>
      <c r="CB6" s="21">
        <f>IF(CB7="",NA(),CB7)</f>
        <v>138.19</v>
      </c>
      <c r="CC6" s="21">
        <f t="shared" ref="CC6:CK6" si="9">IF(CC7="",NA(),CC7)</f>
        <v>150</v>
      </c>
      <c r="CD6" s="21">
        <f t="shared" si="9"/>
        <v>150</v>
      </c>
      <c r="CE6" s="21">
        <f t="shared" si="9"/>
        <v>150</v>
      </c>
      <c r="CF6" s="21">
        <f t="shared" si="9"/>
        <v>150</v>
      </c>
      <c r="CG6" s="21">
        <f t="shared" si="9"/>
        <v>176.37</v>
      </c>
      <c r="CH6" s="21">
        <f t="shared" si="9"/>
        <v>173.17</v>
      </c>
      <c r="CI6" s="21">
        <f t="shared" si="9"/>
        <v>174.8</v>
      </c>
      <c r="CJ6" s="21">
        <f t="shared" si="9"/>
        <v>170.2</v>
      </c>
      <c r="CK6" s="21">
        <f t="shared" si="9"/>
        <v>170.83</v>
      </c>
      <c r="CL6" s="20" t="str">
        <f>IF(CL7="","",IF(CL7="-","【-】","【"&amp;SUBSTITUTE(TEXT(CL7,"#,##0.00"),"-","△")&amp;"】"))</f>
        <v>【140.98】</v>
      </c>
      <c r="CM6" s="21">
        <f>IF(CM7="",NA(),CM7)</f>
        <v>72.95</v>
      </c>
      <c r="CN6" s="21">
        <f t="shared" ref="CN6:CV6" si="10">IF(CN7="",NA(),CN7)</f>
        <v>71.25</v>
      </c>
      <c r="CO6" s="21">
        <f t="shared" si="10"/>
        <v>69.17</v>
      </c>
      <c r="CP6" s="21">
        <f t="shared" si="10"/>
        <v>70.650000000000006</v>
      </c>
      <c r="CQ6" s="21">
        <f t="shared" si="10"/>
        <v>70.44</v>
      </c>
      <c r="CR6" s="21">
        <f t="shared" si="10"/>
        <v>56.72</v>
      </c>
      <c r="CS6" s="21">
        <f t="shared" si="10"/>
        <v>56.43</v>
      </c>
      <c r="CT6" s="21">
        <f t="shared" si="10"/>
        <v>55.82</v>
      </c>
      <c r="CU6" s="21">
        <f t="shared" si="10"/>
        <v>56.51</v>
      </c>
      <c r="CV6" s="21">
        <f t="shared" si="10"/>
        <v>56.85</v>
      </c>
      <c r="CW6" s="20" t="str">
        <f>IF(CW7="","",IF(CW7="-","【-】","【"&amp;SUBSTITUTE(TEXT(CW7,"#,##0.00"),"-","△")&amp;"】"))</f>
        <v>【60.13】</v>
      </c>
      <c r="CX6" s="21">
        <f>IF(CX7="",NA(),CX7)</f>
        <v>79.47</v>
      </c>
      <c r="CY6" s="21">
        <f t="shared" ref="CY6:DG6" si="11">IF(CY7="",NA(),CY7)</f>
        <v>79.930000000000007</v>
      </c>
      <c r="CZ6" s="21">
        <f t="shared" si="11"/>
        <v>80.489999999999995</v>
      </c>
      <c r="DA6" s="21">
        <f t="shared" si="11"/>
        <v>89.82</v>
      </c>
      <c r="DB6" s="21">
        <f t="shared" si="11"/>
        <v>89.76</v>
      </c>
      <c r="DC6" s="21">
        <f t="shared" si="11"/>
        <v>90.72</v>
      </c>
      <c r="DD6" s="21">
        <f t="shared" si="11"/>
        <v>91.07</v>
      </c>
      <c r="DE6" s="21">
        <f t="shared" si="11"/>
        <v>90.67</v>
      </c>
      <c r="DF6" s="21">
        <f t="shared" si="11"/>
        <v>90.62</v>
      </c>
      <c r="DG6" s="21">
        <f t="shared" si="11"/>
        <v>90.79</v>
      </c>
      <c r="DH6" s="20" t="str">
        <f>IF(DH7="","",IF(DH7="-","【-】","【"&amp;SUBSTITUTE(TEXT(DH7,"#,##0.00"),"-","△")&amp;"】"))</f>
        <v>【96.00】</v>
      </c>
      <c r="DI6" s="21">
        <f>IF(DI7="",NA(),DI7)</f>
        <v>53.45</v>
      </c>
      <c r="DJ6" s="21">
        <f t="shared" ref="DJ6:DR6" si="12">IF(DJ7="",NA(),DJ7)</f>
        <v>54.78</v>
      </c>
      <c r="DK6" s="21">
        <f t="shared" si="12"/>
        <v>56.55</v>
      </c>
      <c r="DL6" s="21">
        <f t="shared" si="12"/>
        <v>57.61</v>
      </c>
      <c r="DM6" s="21">
        <f t="shared" si="12"/>
        <v>52.91</v>
      </c>
      <c r="DN6" s="21">
        <f t="shared" si="12"/>
        <v>20.78</v>
      </c>
      <c r="DO6" s="21">
        <f t="shared" si="12"/>
        <v>23.54</v>
      </c>
      <c r="DP6" s="21">
        <f t="shared" si="12"/>
        <v>25.86</v>
      </c>
      <c r="DQ6" s="21">
        <f t="shared" si="12"/>
        <v>26.9</v>
      </c>
      <c r="DR6" s="21">
        <f t="shared" si="12"/>
        <v>28.47</v>
      </c>
      <c r="DS6" s="20" t="str">
        <f>IF(DS7="","",IF(DS7="-","【-】","【"&amp;SUBSTITUTE(TEXT(DS7,"#,##0.00"),"-","△")&amp;"】"))</f>
        <v>【42.20】</v>
      </c>
      <c r="DT6" s="21">
        <f>IF(DT7="",NA(),DT7)</f>
        <v>4.17</v>
      </c>
      <c r="DU6" s="21">
        <f t="shared" ref="DU6:EC6" si="13">IF(DU7="",NA(),DU7)</f>
        <v>5.92</v>
      </c>
      <c r="DV6" s="21">
        <f t="shared" si="13"/>
        <v>6.89</v>
      </c>
      <c r="DW6" s="21">
        <f t="shared" si="13"/>
        <v>7.21</v>
      </c>
      <c r="DX6" s="21">
        <f t="shared" si="13"/>
        <v>9.26</v>
      </c>
      <c r="DY6" s="21">
        <f t="shared" si="13"/>
        <v>1.34</v>
      </c>
      <c r="DZ6" s="21">
        <f t="shared" si="13"/>
        <v>1.5</v>
      </c>
      <c r="EA6" s="21">
        <f t="shared" si="13"/>
        <v>1.4</v>
      </c>
      <c r="EB6" s="21">
        <f t="shared" si="13"/>
        <v>2.08</v>
      </c>
      <c r="EC6" s="21">
        <f t="shared" si="13"/>
        <v>1.87</v>
      </c>
      <c r="ED6" s="20" t="str">
        <f>IF(ED7="","",IF(ED7="-","【-】","【"&amp;SUBSTITUTE(TEXT(ED7,"#,##0.00"),"-","△")&amp;"】"))</f>
        <v>【9.46】</v>
      </c>
      <c r="EE6" s="21">
        <f>IF(EE7="",NA(),EE7)</f>
        <v>0.14000000000000001</v>
      </c>
      <c r="EF6" s="20">
        <f t="shared" ref="EF6:EN6" si="14">IF(EF7="",NA(),EF7)</f>
        <v>0</v>
      </c>
      <c r="EG6" s="21">
        <f t="shared" si="14"/>
        <v>0.13</v>
      </c>
      <c r="EH6" s="21">
        <f t="shared" si="14"/>
        <v>0.17</v>
      </c>
      <c r="EI6" s="21">
        <f t="shared" si="14"/>
        <v>0.1</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432083</v>
      </c>
      <c r="D7" s="23">
        <v>46</v>
      </c>
      <c r="E7" s="23">
        <v>17</v>
      </c>
      <c r="F7" s="23">
        <v>1</v>
      </c>
      <c r="G7" s="23">
        <v>0</v>
      </c>
      <c r="H7" s="23" t="s">
        <v>96</v>
      </c>
      <c r="I7" s="23" t="s">
        <v>97</v>
      </c>
      <c r="J7" s="23" t="s">
        <v>98</v>
      </c>
      <c r="K7" s="23" t="s">
        <v>99</v>
      </c>
      <c r="L7" s="23" t="s">
        <v>100</v>
      </c>
      <c r="M7" s="23" t="s">
        <v>101</v>
      </c>
      <c r="N7" s="24" t="s">
        <v>102</v>
      </c>
      <c r="O7" s="24">
        <v>63.69</v>
      </c>
      <c r="P7" s="24">
        <v>42.14</v>
      </c>
      <c r="Q7" s="24">
        <v>49.3</v>
      </c>
      <c r="R7" s="24">
        <v>3256</v>
      </c>
      <c r="S7" s="24">
        <v>48002</v>
      </c>
      <c r="T7" s="24">
        <v>299.69</v>
      </c>
      <c r="U7" s="24">
        <v>160.16999999999999</v>
      </c>
      <c r="V7" s="24">
        <v>20122</v>
      </c>
      <c r="W7" s="24">
        <v>6.41</v>
      </c>
      <c r="X7" s="24">
        <v>3139.16</v>
      </c>
      <c r="Y7" s="24">
        <v>116.84</v>
      </c>
      <c r="Z7" s="24">
        <v>105.53</v>
      </c>
      <c r="AA7" s="24">
        <v>105.58</v>
      </c>
      <c r="AB7" s="24">
        <v>111.32</v>
      </c>
      <c r="AC7" s="24">
        <v>106.1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95.73</v>
      </c>
      <c r="AV7" s="24">
        <v>86.74</v>
      </c>
      <c r="AW7" s="24">
        <v>97.22</v>
      </c>
      <c r="AX7" s="24">
        <v>145.93</v>
      </c>
      <c r="AY7" s="24">
        <v>128.69</v>
      </c>
      <c r="AZ7" s="24">
        <v>55.6</v>
      </c>
      <c r="BA7" s="24">
        <v>59.4</v>
      </c>
      <c r="BB7" s="24">
        <v>68.27</v>
      </c>
      <c r="BC7" s="24">
        <v>74.790000000000006</v>
      </c>
      <c r="BD7" s="24">
        <v>73.930000000000007</v>
      </c>
      <c r="BE7" s="24">
        <v>82.75</v>
      </c>
      <c r="BF7" s="24">
        <v>402.69</v>
      </c>
      <c r="BG7" s="24">
        <v>423.93</v>
      </c>
      <c r="BH7" s="24">
        <v>433.6</v>
      </c>
      <c r="BI7" s="24">
        <v>410.29</v>
      </c>
      <c r="BJ7" s="24">
        <v>396.88</v>
      </c>
      <c r="BK7" s="24">
        <v>789.08</v>
      </c>
      <c r="BL7" s="24">
        <v>747.84</v>
      </c>
      <c r="BM7" s="24">
        <v>804.98</v>
      </c>
      <c r="BN7" s="24">
        <v>767.56</v>
      </c>
      <c r="BO7" s="24">
        <v>795.22</v>
      </c>
      <c r="BP7" s="24">
        <v>602.55999999999995</v>
      </c>
      <c r="BQ7" s="24">
        <v>92.27</v>
      </c>
      <c r="BR7" s="24">
        <v>88.78</v>
      </c>
      <c r="BS7" s="24">
        <v>89.5</v>
      </c>
      <c r="BT7" s="24">
        <v>90.75</v>
      </c>
      <c r="BU7" s="24">
        <v>90.4</v>
      </c>
      <c r="BV7" s="24">
        <v>88.25</v>
      </c>
      <c r="BW7" s="24">
        <v>90.17</v>
      </c>
      <c r="BX7" s="24">
        <v>88.71</v>
      </c>
      <c r="BY7" s="24">
        <v>90.23</v>
      </c>
      <c r="BZ7" s="24">
        <v>90.78</v>
      </c>
      <c r="CA7" s="24">
        <v>97.94</v>
      </c>
      <c r="CB7" s="24">
        <v>138.19</v>
      </c>
      <c r="CC7" s="24">
        <v>150</v>
      </c>
      <c r="CD7" s="24">
        <v>150</v>
      </c>
      <c r="CE7" s="24">
        <v>150</v>
      </c>
      <c r="CF7" s="24">
        <v>150</v>
      </c>
      <c r="CG7" s="24">
        <v>176.37</v>
      </c>
      <c r="CH7" s="24">
        <v>173.17</v>
      </c>
      <c r="CI7" s="24">
        <v>174.8</v>
      </c>
      <c r="CJ7" s="24">
        <v>170.2</v>
      </c>
      <c r="CK7" s="24">
        <v>170.83</v>
      </c>
      <c r="CL7" s="24">
        <v>140.97999999999999</v>
      </c>
      <c r="CM7" s="24">
        <v>72.95</v>
      </c>
      <c r="CN7" s="24">
        <v>71.25</v>
      </c>
      <c r="CO7" s="24">
        <v>69.17</v>
      </c>
      <c r="CP7" s="24">
        <v>70.650000000000006</v>
      </c>
      <c r="CQ7" s="24">
        <v>70.44</v>
      </c>
      <c r="CR7" s="24">
        <v>56.72</v>
      </c>
      <c r="CS7" s="24">
        <v>56.43</v>
      </c>
      <c r="CT7" s="24">
        <v>55.82</v>
      </c>
      <c r="CU7" s="24">
        <v>56.51</v>
      </c>
      <c r="CV7" s="24">
        <v>56.85</v>
      </c>
      <c r="CW7" s="24">
        <v>60.13</v>
      </c>
      <c r="CX7" s="24">
        <v>79.47</v>
      </c>
      <c r="CY7" s="24">
        <v>79.930000000000007</v>
      </c>
      <c r="CZ7" s="24">
        <v>80.489999999999995</v>
      </c>
      <c r="DA7" s="24">
        <v>89.82</v>
      </c>
      <c r="DB7" s="24">
        <v>89.76</v>
      </c>
      <c r="DC7" s="24">
        <v>90.72</v>
      </c>
      <c r="DD7" s="24">
        <v>91.07</v>
      </c>
      <c r="DE7" s="24">
        <v>90.67</v>
      </c>
      <c r="DF7" s="24">
        <v>90.62</v>
      </c>
      <c r="DG7" s="24">
        <v>90.79</v>
      </c>
      <c r="DH7" s="24">
        <v>96</v>
      </c>
      <c r="DI7" s="24">
        <v>53.45</v>
      </c>
      <c r="DJ7" s="24">
        <v>54.78</v>
      </c>
      <c r="DK7" s="24">
        <v>56.55</v>
      </c>
      <c r="DL7" s="24">
        <v>57.61</v>
      </c>
      <c r="DM7" s="24">
        <v>52.91</v>
      </c>
      <c r="DN7" s="24">
        <v>20.78</v>
      </c>
      <c r="DO7" s="24">
        <v>23.54</v>
      </c>
      <c r="DP7" s="24">
        <v>25.86</v>
      </c>
      <c r="DQ7" s="24">
        <v>26.9</v>
      </c>
      <c r="DR7" s="24">
        <v>28.47</v>
      </c>
      <c r="DS7" s="24">
        <v>42.2</v>
      </c>
      <c r="DT7" s="24">
        <v>4.17</v>
      </c>
      <c r="DU7" s="24">
        <v>5.92</v>
      </c>
      <c r="DV7" s="24">
        <v>6.89</v>
      </c>
      <c r="DW7" s="24">
        <v>7.21</v>
      </c>
      <c r="DX7" s="24">
        <v>9.26</v>
      </c>
      <c r="DY7" s="24">
        <v>1.34</v>
      </c>
      <c r="DZ7" s="24">
        <v>1.5</v>
      </c>
      <c r="EA7" s="24">
        <v>1.4</v>
      </c>
      <c r="EB7" s="24">
        <v>2.08</v>
      </c>
      <c r="EC7" s="24">
        <v>1.87</v>
      </c>
      <c r="ED7" s="24">
        <v>9.4600000000000009</v>
      </c>
      <c r="EE7" s="24">
        <v>0.14000000000000001</v>
      </c>
      <c r="EF7" s="24">
        <v>0</v>
      </c>
      <c r="EG7" s="24">
        <v>0.13</v>
      </c>
      <c r="EH7" s="24">
        <v>0.17</v>
      </c>
      <c r="EI7" s="24">
        <v>0.1</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2026-02-10T05:38:50Z</cp:lastPrinted>
  <dcterms:created xsi:type="dcterms:W3CDTF">2025-12-23T06:06:09Z</dcterms:created>
  <dcterms:modified xsi:type="dcterms:W3CDTF">2026-02-10T05:38:54Z</dcterms:modified>
  <cp:category/>
</cp:coreProperties>
</file>