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5 水俣市●\05 下水道（公共：法適）\"/>
    </mc:Choice>
  </mc:AlternateContent>
  <xr:revisionPtr revIDLastSave="0" documentId="13_ncr:1_{2CB5D96F-43F8-438D-B5A8-48CDFFBF5DEC}" xr6:coauthVersionLast="47" xr6:coauthVersionMax="47" xr10:uidLastSave="{00000000-0000-0000-0000-000000000000}"/>
  <workbookProtection workbookAlgorithmName="SHA-512" workbookHashValue="bs+SLi/V70trxEZxzc8i24hqonnkMjcJk1da1tlMezz5yFV1hHSQe308aIaB5XY1JpwXj6iVdSNHQUKFQWRt7g==" workbookSaltValue="O19saWh/D0WvFl94d3X7z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W10" i="4"/>
  <c r="BB8" i="4"/>
  <c r="AD8" i="4"/>
  <c r="W8" i="4"/>
  <c r="B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<sst xmlns="http://schemas.openxmlformats.org/spreadsheetml/2006/main" count="231" uniqueCount="117">
  <si>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</si>
  <si>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</si>
  <si>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</si>
  <si>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</si>
  <si>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</si>
  <si>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</si>
  <si>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</si>
  <si>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</si>
  <si>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</si>
  <si>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</si>
  <si>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</si>
  <si>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</si>
  <si>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</si>
  <si>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</si>
  <si>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</si>
  <si>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</si>
  <si>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</si>
  <si>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</si>
  <si>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</si>
  <si>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</si>
  <si>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</si>
  <si>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</si>
  <si>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</si>
  <si>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</si>
  <si>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</si>
  <si>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</si>
  <si>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</si>
  <si>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</si>
  <si>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</si>
  <si>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</si>
  <si>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</si>
  <si>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</si>
  <si>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</si>
  <si>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</si>
  <si>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</si>
  <si>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</si>
  <si>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</si>
  <si>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</si>
  <si>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</si>
  <si>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</si>
  <si>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</si>
  <si>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</si>
  <si>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</si>
  <si>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</si>
  <si>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</si>
  <si>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</si>
  <si>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</si>
  <si>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</si>
  <si>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</si>
  <si>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</si>
  <si>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</si>
  <si>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</si>
  <si>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</si>
  <si>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</si>
  <si>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</si>
  <si>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</si>
  <si>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</si>
  <si>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</si>
  <si>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</si>
  <si>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</si>
  <si>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</si>
  <si>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</si>
  <si>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</si>
  <si>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</si>
  <si>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</si>
  <si>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</si>
  <si>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</si>
  <si>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</si>
  <si>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</si>
  <si>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</si>
  <si>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</si>
  <si>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</si>
  <si>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</si>
  <si>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</si>
  <si>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</si>
  <si>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</si>
  <si>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</si>
  <si>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</si>
  <si>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</si>
  <si>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</si>
  <si>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</si>
  <si>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</si>
  <si>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</si>
  <si>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</si>
  <si>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</si>
  <si>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</si>
  <si>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</si>
  <si>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</si>
  <si>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</si>
  <si>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</si>
  <si>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</si>
  <si>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</si>
  <si>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</si>
  <si>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</si>
  <si>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</si>
  <si>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</si>
  <si>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水俣市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</si>
  <si>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</si>
  <si>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</si>
  <si>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</si>
  <si>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</si>
  <si>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</si>
  <si>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</si>
  <si>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</si>
  <si>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</si>
  <si>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</si>
  <si>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</si>
  <si>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</si>
  <si>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</si>
  <si>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</si>
  <si>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</si>
  <si>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</si>
  <si>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</si>
  <si>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</si>
  <si>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①経常収支比率は100％をやや上回っており、②累積欠損金は前年同様0％であるが、収入に占める一般会計繰入金の割合が高く、使用料収入の確保や更なる経費削減等を図る必要がある。
③流動比率は全国・類似団体平均値と比較して低い水準にある。流動負債は過去の設備投資に充てた企業債の元金償還金がほどんどを占めており使用料収入で返済していくものであるが、年間の使用料収入のみでは賄いきれないため一般会計繰入金を基準外でも繰り入れている状況である。
④企業債残高対事業規模比率は類似団体と比べて低い水準にある。これは汚水に係る公共下水道管路整備が概ね完了しており企業債残高も年々減少してきていることによる。
⑤経費回収率は、類似団体平均値をやや上回っているものの、100％を下回っているため使用料の見直しを検討していく必要がある。
⑥汚水処理原価は全国・類似団体平均値より高い水準にある。本市には汚水中継ポンプを必要とする場所があるなど地理的要因により設備投資や維持管理費が高くなるためである。
⑦施設利用率は類似団体平均値と同水準である。施設等について、過剰投資とならないように努めていく必要がある。
⑧水洗化率は類似団体平均値と同水準であるが、現在公共下水道管路整備は概ね完了しているため今後大幅に上昇することは見込めない。公共下水道未接続の世帯等に対する接続推進など、引き続き水洗化率の向上に努める。</t>
    <phoneticPr fontId="4"/>
  </si>
  <si>
    <t>①有形固定資産減価償却率は全国・類似団体平均値を下回っているが、これは令和２年度に企業会計へ移行しており減価償却費を計上してから間もないためである。実際には浄化センター及び汚水ポンプ場は建設後約３０年、雨水ポンプ場は約４０年が経過している。これまで保守点検を民間に委託（包括的民間委託）し、その専門的技術、手法、情報、経験を活用することで施設の安定稼働及び機器の延命を図ってきた。現在、平成３０年度に策定したストックマネジメント計画を基本として改修等を進めているところである。
②管渠老朽化率は全国・類似団体平均値を下回っているが、今後、布設後３０年以上経過したものが増えてくることから、限られた財源の中、優先順位をつけて更新を行っていく必要がある。
③管渠改善率は管渠老朽化率があまり進んでいないことや、法定耐用年数を超過した雨水ポンプ場設備等を重点的に更新を行っていることから全国・類似団体平均値より低い。</t>
    <phoneticPr fontId="4"/>
  </si>
  <si>
    <t xml:space="preserve">　現在、汚水に係る公共下水道管路整備については概ね整備が完了しており、下水道区域の水洗化率も約９割に達している。今後、老朽化する管渠の更新、浄化センター及び各雨水ポンプ場等の耐震対策・改築更新に対応していかなければならないが、人口減少に伴う下水道使用料の減収、さらに物価高騰に伴う営業費用や工事価格の増加により、収入に占める一般会計繰入金の割合が高い状況は今後も続いていくことが予想される。
　こうした状況の中、毎年の決算分析に基づく正確な経営状況の把握に努め、経営戦略、ストックマネジメント計画及び使用料の定期的な見直しなど、経営の抜本的な改革に取り組み、災害に強い持続可能な公共下水道システムの構築を図っていく。
</t>
    <rPh sb="59" eb="62">
      <t>ロウキュウカ</t>
    </rPh>
    <rPh sb="64" eb="66">
      <t>カンキョ</t>
    </rPh>
    <rPh sb="67" eb="69">
      <t>コウシン</t>
    </rPh>
    <rPh sb="87" eb="89">
      <t>タイシン</t>
    </rPh>
    <rPh sb="89" eb="91">
      <t>タイサク</t>
    </rPh>
    <rPh sb="92" eb="94">
      <t>カイチク</t>
    </rPh>
    <rPh sb="94" eb="96">
      <t>コウシン</t>
    </rPh>
    <rPh sb="113" eb="115">
      <t>ジンコウ</t>
    </rPh>
    <rPh sb="115" eb="117">
      <t>ゲンショウ</t>
    </rPh>
    <rPh sb="118" eb="119">
      <t>トモナ</t>
    </rPh>
    <rPh sb="120" eb="123">
      <t>ゲスイドウ</t>
    </rPh>
    <rPh sb="123" eb="126">
      <t>シヨウリョウ</t>
    </rPh>
    <rPh sb="127" eb="129">
      <t>ゲンシュウ</t>
    </rPh>
    <rPh sb="133" eb="135">
      <t>ブッカ</t>
    </rPh>
    <rPh sb="135" eb="137">
      <t>コウトウ</t>
    </rPh>
    <rPh sb="138" eb="139">
      <t>トモナ</t>
    </rPh>
    <rPh sb="140" eb="144">
      <t>エイギョウヒヨウ</t>
    </rPh>
    <rPh sb="145" eb="147">
      <t>コウジ</t>
    </rPh>
    <rPh sb="147" eb="149">
      <t>カカク</t>
    </rPh>
    <rPh sb="150" eb="152">
      <t>ゾウカ</t>
    </rPh>
    <rPh sb="156" eb="158">
      <t>シュウニュウ</t>
    </rPh>
    <rPh sb="159" eb="160">
      <t>シ</t>
    </rPh>
    <rPh sb="170" eb="172">
      <t>ワリアイ</t>
    </rPh>
    <rPh sb="173" eb="174">
      <t>タカ</t>
    </rPh>
    <rPh sb="175" eb="177">
      <t>ジョウキョウ</t>
    </rPh>
    <rPh sb="178" eb="180">
      <t>コンゴ</t>
    </rPh>
    <rPh sb="181" eb="182">
      <t>ツヅ</t>
    </rPh>
    <rPh sb="189" eb="191">
      <t>ヨソウ</t>
    </rPh>
    <rPh sb="299" eb="301">
      <t>コウチク</t>
    </rPh>
    <rPh sb="302" eb="30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</si>
</sst>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0.03</c:v>
                </c:pt>
                <c:pt idx="1">
                  <c:v>0</c:v>
                </c:pt>
                <c:pt idx="2">
                  <c:v>0</c:v>
                </c:pt>
                <c:pt idx="3" formatCode="#,##0.00;&quot;△&quot;#,##0.00;&quot;-&quot;">
                  <c:v>0.03</c:v>
                </c:pt>
                <c:pt idx="4" formatCode="#,##0.00;&quot;△&quot;#,##0.00;&quot;-&quot;">
                  <c:v>0.03</c:v>
                </c:pt>
              </c:numCache>
            </c:numRef>
          </c:val>
          <c:extLst>
            <c:ext xmlns:c16="http://schemas.microsoft.com/office/drawing/2014/chart" uri="{C3380CC4-5D6E-409C-BE32-E72D297353CC}">
              <c16:uniqueId val="{00000000-B283-4399-A155-8FBD700A043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B283-4399-A155-8FBD700A043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48.49</c:v>
                </c:pt>
                <c:pt idx="1">
                  <c:v>58.15</c:v>
                </c:pt>
                <c:pt idx="2">
                  <c:v>58.07</c:v>
                </c:pt>
                <c:pt idx="3">
                  <c:v>55.31</c:v>
                </c:pt>
                <c:pt idx="4">
                  <c:v>54.24</c:v>
                </c:pt>
              </c:numCache>
            </c:numRef>
          </c:val>
          <c:extLst>
            <c:ext xmlns:c16="http://schemas.microsoft.com/office/drawing/2014/chart" uri="{C3380CC4-5D6E-409C-BE32-E72D297353CC}">
              <c16:uniqueId val="{00000000-0222-41E2-9093-A470DEE942B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0222-41E2-9093-A470DEE942B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92.01</c:v>
                </c:pt>
                <c:pt idx="1">
                  <c:v>92.65</c:v>
                </c:pt>
                <c:pt idx="2">
                  <c:v>93.04</c:v>
                </c:pt>
                <c:pt idx="3">
                  <c:v>93.21</c:v>
                </c:pt>
                <c:pt idx="4">
                  <c:v>93.28</c:v>
                </c:pt>
              </c:numCache>
            </c:numRef>
          </c:val>
          <c:extLst>
            <c:ext xmlns:c16="http://schemas.microsoft.com/office/drawing/2014/chart" uri="{C3380CC4-5D6E-409C-BE32-E72D297353CC}">
              <c16:uniqueId val="{00000000-38F0-4B4F-9F22-A189BDF1E24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38F0-4B4F-9F22-A189BDF1E24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101.7</c:v>
                </c:pt>
                <c:pt idx="1">
                  <c:v>100.17</c:v>
                </c:pt>
                <c:pt idx="2">
                  <c:v>98.47</c:v>
                </c:pt>
                <c:pt idx="3">
                  <c:v>100.94</c:v>
                </c:pt>
                <c:pt idx="4">
                  <c:v>101.31</c:v>
                </c:pt>
              </c:numCache>
            </c:numRef>
          </c:val>
          <c:extLst>
            <c:ext xmlns:c16="http://schemas.microsoft.com/office/drawing/2014/chart" uri="{C3380CC4-5D6E-409C-BE32-E72D297353CC}">
              <c16:uniqueId val="{00000000-6BA8-4D76-BDFB-0F4454A7238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6BA8-4D76-BDFB-0F4454A7238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6.4</c:v>
                </c:pt>
                <c:pt idx="1">
                  <c:v>11.01</c:v>
                </c:pt>
                <c:pt idx="2">
                  <c:v>15.49</c:v>
                </c:pt>
                <c:pt idx="3">
                  <c:v>19.12</c:v>
                </c:pt>
                <c:pt idx="4">
                  <c:v>22.84</c:v>
                </c:pt>
              </c:numCache>
            </c:numRef>
          </c:val>
          <c:extLst>
            <c:ext xmlns:c16="http://schemas.microsoft.com/office/drawing/2014/chart" uri="{C3380CC4-5D6E-409C-BE32-E72D297353CC}">
              <c16:uniqueId val="{00000000-4A45-4ED4-A9E0-085416A0BF7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4A45-4ED4-A9E0-085416A0BF7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1.21</c:v>
                </c:pt>
                <c:pt idx="1">
                  <c:v>1.18</c:v>
                </c:pt>
                <c:pt idx="2">
                  <c:v>1.1299999999999999</c:v>
                </c:pt>
                <c:pt idx="3">
                  <c:v>1.1299999999999999</c:v>
                </c:pt>
                <c:pt idx="4">
                  <c:v>1.1299999999999999</c:v>
                </c:pt>
              </c:numCache>
            </c:numRef>
          </c:val>
          <c:extLst>
            <c:ext xmlns:c16="http://schemas.microsoft.com/office/drawing/2014/chart" uri="{C3380CC4-5D6E-409C-BE32-E72D297353CC}">
              <c16:uniqueId val="{00000000-DD44-4C3E-B3A2-FFA6007CC97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DD44-4C3E-B3A2-FFA6007CC97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1F-4569-B148-614DEA4373C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E31F-4569-B148-614DEA4373C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13.76</c:v>
                </c:pt>
                <c:pt idx="1">
                  <c:v>38.28</c:v>
                </c:pt>
                <c:pt idx="2">
                  <c:v>23.33</c:v>
                </c:pt>
                <c:pt idx="3">
                  <c:v>35.479999999999997</c:v>
                </c:pt>
                <c:pt idx="4">
                  <c:v>36.950000000000003</c:v>
                </c:pt>
              </c:numCache>
            </c:numRef>
          </c:val>
          <c:extLst>
            <c:ext xmlns:c16="http://schemas.microsoft.com/office/drawing/2014/chart" uri="{C3380CC4-5D6E-409C-BE32-E72D297353CC}">
              <c16:uniqueId val="{00000000-6BDF-4982-8D31-6C325D28A38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6BDF-4982-8D31-6C325D28A38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319.39</c:v>
                </c:pt>
                <c:pt idx="1">
                  <c:v>348.15</c:v>
                </c:pt>
                <c:pt idx="2">
                  <c:v>242.23</c:v>
                </c:pt>
                <c:pt idx="3">
                  <c:v>266.81</c:v>
                </c:pt>
                <c:pt idx="4">
                  <c:v>177.45</c:v>
                </c:pt>
              </c:numCache>
            </c:numRef>
          </c:val>
          <c:extLst>
            <c:ext xmlns:c16="http://schemas.microsoft.com/office/drawing/2014/chart" uri="{C3380CC4-5D6E-409C-BE32-E72D297353CC}">
              <c16:uniqueId val="{00000000-C72F-443F-92F6-103188764B8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C72F-443F-92F6-103188764B8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88.78</c:v>
                </c:pt>
                <c:pt idx="1">
                  <c:v>89.3</c:v>
                </c:pt>
                <c:pt idx="2">
                  <c:v>92.28</c:v>
                </c:pt>
                <c:pt idx="3">
                  <c:v>94.43</c:v>
                </c:pt>
                <c:pt idx="4">
                  <c:v>94.89</c:v>
                </c:pt>
              </c:numCache>
            </c:numRef>
          </c:val>
          <c:extLst>
            <c:ext xmlns:c16="http://schemas.microsoft.com/office/drawing/2014/chart" uri="{C3380CC4-5D6E-409C-BE32-E72D297353CC}">
              <c16:uniqueId val="{00000000-B2C6-47D2-801F-4115C2983A8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B2C6-47D2-801F-4115C2983A8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204.37</c:v>
                </c:pt>
                <c:pt idx="1">
                  <c:v>203.19</c:v>
                </c:pt>
                <c:pt idx="2">
                  <c:v>197.14</c:v>
                </c:pt>
                <c:pt idx="3">
                  <c:v>192.41</c:v>
                </c:pt>
                <c:pt idx="4">
                  <c:v>192.97</c:v>
                </c:pt>
              </c:numCache>
            </c:numRef>
          </c:val>
          <c:extLst>
            <c:ext xmlns:c16="http://schemas.microsoft.com/office/drawing/2014/chart" uri="{C3380CC4-5D6E-409C-BE32-E72D297353CC}">
              <c16:uniqueId val="{00000000-C826-4413-8A09-B35A4C2A7A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C826-4413-8A09-B35A4C2A7A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水俣市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4">
        <f>データ!S6</f>
        <v>21639</v>
      </c>
      <c r="AM8" s="44"/>
      <c r="AN8" s="44"/>
      <c r="AO8" s="44"/>
      <c r="AP8" s="44"/>
      <c r="AQ8" s="44"/>
      <c r="AR8" s="44"/>
      <c r="AS8" s="44"/>
      <c r="AT8" s="45">
        <f>データ!T6</f>
        <v>163.29</v>
      </c>
      <c r="AU8" s="45"/>
      <c r="AV8" s="45"/>
      <c r="AW8" s="45"/>
      <c r="AX8" s="45"/>
      <c r="AY8" s="45"/>
      <c r="AZ8" s="45"/>
      <c r="BA8" s="45"/>
      <c r="BB8" s="45">
        <f>データ!U6</f>
        <v>132.52000000000001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80.73</v>
      </c>
      <c r="J10" s="45"/>
      <c r="K10" s="45"/>
      <c r="L10" s="45"/>
      <c r="M10" s="45"/>
      <c r="N10" s="45"/>
      <c r="O10" s="45"/>
      <c r="P10" s="45">
        <f>データ!P6</f>
        <v>53.22</v>
      </c>
      <c r="Q10" s="45"/>
      <c r="R10" s="45"/>
      <c r="S10" s="45"/>
      <c r="T10" s="45"/>
      <c r="U10" s="45"/>
      <c r="V10" s="45"/>
      <c r="W10" s="45">
        <f>データ!Q6</f>
        <v>86.95</v>
      </c>
      <c r="X10" s="45"/>
      <c r="Y10" s="45"/>
      <c r="Z10" s="45"/>
      <c r="AA10" s="45"/>
      <c r="AB10" s="45"/>
      <c r="AC10" s="45"/>
      <c r="AD10" s="44">
        <f>データ!R6</f>
        <v>3575</v>
      </c>
      <c r="AE10" s="44"/>
      <c r="AF10" s="44"/>
      <c r="AG10" s="44"/>
      <c r="AH10" s="44"/>
      <c r="AI10" s="44"/>
      <c r="AJ10" s="44"/>
      <c r="AK10" s="2"/>
      <c r="AL10" s="44">
        <f>データ!V6</f>
        <v>11399</v>
      </c>
      <c r="AM10" s="44"/>
      <c r="AN10" s="44"/>
      <c r="AO10" s="44"/>
      <c r="AP10" s="44"/>
      <c r="AQ10" s="44"/>
      <c r="AR10" s="44"/>
      <c r="AS10" s="44"/>
      <c r="AT10" s="45">
        <f>データ!W6</f>
        <v>3.58</v>
      </c>
      <c r="AU10" s="45"/>
      <c r="AV10" s="45"/>
      <c r="AW10" s="45"/>
      <c r="AX10" s="45"/>
      <c r="AY10" s="45"/>
      <c r="AZ10" s="45"/>
      <c r="BA10" s="45"/>
      <c r="BB10" s="45">
        <f>データ!X6</f>
        <v>3184.08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jYvBU6pjyP5jfkEJ/Vz3uJr9GGAzkg3UaH+S+8Hrzyr3oKbb10dohOFrA4SvImVwCPe1IwicADlty1Flma9cA==" saltValue="mbQsPEr5F3a/HPmtcVRqo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432059</v>
      </c>
      <c r="D6" s="19">
        <f t="shared" si="3"/>
        <v>46</v>
      </c>
      <c r="E6" s="19">
        <f t="shared" si="3"/>
        <v>17</v>
      </c>
      <c r="F6" s="19">
        <f t="shared" si="3"/>
        <v>1</v>
      </c>
      <c r="G6" s="19">
        <f t="shared" si="3"/>
        <v>0</v>
      </c>
      <c r="H6" s="19" t="str">
        <f t="shared" si="3"/>
        <v>熊本県　水俣市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80.73</v>
      </c>
      <c r="P6" s="20">
        <f t="shared" si="3"/>
        <v>53.22</v>
      </c>
      <c r="Q6" s="20">
        <f t="shared" si="3"/>
        <v>86.95</v>
      </c>
      <c r="R6" s="20">
        <f t="shared" si="3"/>
        <v>3575</v>
      </c>
      <c r="S6" s="20">
        <f t="shared" si="3"/>
        <v>21639</v>
      </c>
      <c r="T6" s="20">
        <f t="shared" si="3"/>
        <v>163.29</v>
      </c>
      <c r="U6" s="20">
        <f t="shared" si="3"/>
        <v>132.52000000000001</v>
      </c>
      <c r="V6" s="20">
        <f t="shared" si="3"/>
        <v>11399</v>
      </c>
      <c r="W6" s="20">
        <f t="shared" si="3"/>
        <v>3.58</v>
      </c>
      <c r="X6" s="20">
        <f t="shared" si="3"/>
        <v>3184.08</v>
      </c>
      <c r="Y6" s="21">
        <f>IF(Y7="",NA(),Y7)</f>
        <v>101.7</v>
      </c>
      <c r="Z6" s="21">
        <f t="shared" ref="Z6:AH6" si="4">IF(Z7="",NA(),Z7)</f>
        <v>100.17</v>
      </c>
      <c r="AA6" s="21">
        <f t="shared" si="4"/>
        <v>98.47</v>
      </c>
      <c r="AB6" s="21">
        <f t="shared" si="4"/>
        <v>100.94</v>
      </c>
      <c r="AC6" s="21">
        <f t="shared" si="4"/>
        <v>101.31</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13.76</v>
      </c>
      <c r="AV6" s="21">
        <f t="shared" ref="AV6:BD6" si="6">IF(AV7="",NA(),AV7)</f>
        <v>38.28</v>
      </c>
      <c r="AW6" s="21">
        <f t="shared" si="6"/>
        <v>23.33</v>
      </c>
      <c r="AX6" s="21">
        <f t="shared" si="6"/>
        <v>35.479999999999997</v>
      </c>
      <c r="AY6" s="21">
        <f t="shared" si="6"/>
        <v>36.950000000000003</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319.39</v>
      </c>
      <c r="BG6" s="21">
        <f t="shared" ref="BG6:BO6" si="7">IF(BG7="",NA(),BG7)</f>
        <v>348.15</v>
      </c>
      <c r="BH6" s="21">
        <f t="shared" si="7"/>
        <v>242.23</v>
      </c>
      <c r="BI6" s="21">
        <f t="shared" si="7"/>
        <v>266.81</v>
      </c>
      <c r="BJ6" s="21">
        <f t="shared" si="7"/>
        <v>177.45</v>
      </c>
      <c r="BK6" s="21">
        <f t="shared" si="7"/>
        <v>789.08</v>
      </c>
      <c r="BL6" s="21">
        <f t="shared" si="7"/>
        <v>747.84</v>
      </c>
      <c r="BM6" s="21">
        <f t="shared" si="7"/>
        <v>804.98</v>
      </c>
      <c r="BN6" s="21">
        <f t="shared" si="7"/>
        <v>767.56</v>
      </c>
      <c r="BO6" s="21">
        <f t="shared" si="7"/>
        <v>795.22</v>
      </c>
      <c r="BP6" s="20" t="str">
        <f>IF(BP7="","",IF(BP7="-","【-】","【"&amp;SUBSTITUTE(TEXT(BP7,"#,##0.00"),"-","△")&amp;"】"))</f>
        <v>【602.56】</v>
      </c>
      <c r="BQ6" s="21">
        <f>IF(BQ7="",NA(),BQ7)</f>
        <v>88.78</v>
      </c>
      <c r="BR6" s="21">
        <f t="shared" ref="BR6:BZ6" si="8">IF(BR7="",NA(),BR7)</f>
        <v>89.3</v>
      </c>
      <c r="BS6" s="21">
        <f t="shared" si="8"/>
        <v>92.28</v>
      </c>
      <c r="BT6" s="21">
        <f t="shared" si="8"/>
        <v>94.43</v>
      </c>
      <c r="BU6" s="21">
        <f t="shared" si="8"/>
        <v>94.89</v>
      </c>
      <c r="BV6" s="21">
        <f t="shared" si="8"/>
        <v>88.25</v>
      </c>
      <c r="BW6" s="21">
        <f t="shared" si="8"/>
        <v>90.17</v>
      </c>
      <c r="BX6" s="21">
        <f t="shared" si="8"/>
        <v>88.71</v>
      </c>
      <c r="BY6" s="21">
        <f t="shared" si="8"/>
        <v>90.23</v>
      </c>
      <c r="BZ6" s="21">
        <f t="shared" si="8"/>
        <v>90.78</v>
      </c>
      <c r="CA6" s="20" t="str">
        <f>IF(CA7="","",IF(CA7="-","【-】","【"&amp;SUBSTITUTE(TEXT(CA7,"#,##0.00"),"-","△")&amp;"】"))</f>
        <v>【97.94】</v>
      </c>
      <c r="CB6" s="21">
        <f>IF(CB7="",NA(),CB7)</f>
        <v>204.37</v>
      </c>
      <c r="CC6" s="21">
        <f t="shared" ref="CC6:CK6" si="9">IF(CC7="",NA(),CC7)</f>
        <v>203.19</v>
      </c>
      <c r="CD6" s="21">
        <f t="shared" si="9"/>
        <v>197.14</v>
      </c>
      <c r="CE6" s="21">
        <f t="shared" si="9"/>
        <v>192.41</v>
      </c>
      <c r="CF6" s="21">
        <f t="shared" si="9"/>
        <v>192.97</v>
      </c>
      <c r="CG6" s="21">
        <f t="shared" si="9"/>
        <v>176.37</v>
      </c>
      <c r="CH6" s="21">
        <f t="shared" si="9"/>
        <v>173.17</v>
      </c>
      <c r="CI6" s="21">
        <f t="shared" si="9"/>
        <v>174.8</v>
      </c>
      <c r="CJ6" s="21">
        <f t="shared" si="9"/>
        <v>170.2</v>
      </c>
      <c r="CK6" s="21">
        <f t="shared" si="9"/>
        <v>170.83</v>
      </c>
      <c r="CL6" s="20" t="str">
        <f>IF(CL7="","",IF(CL7="-","【-】","【"&amp;SUBSTITUTE(TEXT(CL7,"#,##0.00"),"-","△")&amp;"】"))</f>
        <v>【140.98】</v>
      </c>
      <c r="CM6" s="21">
        <f>IF(CM7="",NA(),CM7)</f>
        <v>48.49</v>
      </c>
      <c r="CN6" s="21">
        <f t="shared" ref="CN6:CV6" si="10">IF(CN7="",NA(),CN7)</f>
        <v>58.15</v>
      </c>
      <c r="CO6" s="21">
        <f t="shared" si="10"/>
        <v>58.07</v>
      </c>
      <c r="CP6" s="21">
        <f t="shared" si="10"/>
        <v>55.31</v>
      </c>
      <c r="CQ6" s="21">
        <f t="shared" si="10"/>
        <v>54.24</v>
      </c>
      <c r="CR6" s="21">
        <f t="shared" si="10"/>
        <v>56.72</v>
      </c>
      <c r="CS6" s="21">
        <f t="shared" si="10"/>
        <v>56.43</v>
      </c>
      <c r="CT6" s="21">
        <f t="shared" si="10"/>
        <v>55.82</v>
      </c>
      <c r="CU6" s="21">
        <f t="shared" si="10"/>
        <v>56.51</v>
      </c>
      <c r="CV6" s="21">
        <f t="shared" si="10"/>
        <v>56.85</v>
      </c>
      <c r="CW6" s="20" t="str">
        <f>IF(CW7="","",IF(CW7="-","【-】","【"&amp;SUBSTITUTE(TEXT(CW7,"#,##0.00"),"-","△")&amp;"】"))</f>
        <v>【60.13】</v>
      </c>
      <c r="CX6" s="21">
        <f>IF(CX7="",NA(),CX7)</f>
        <v>92.01</v>
      </c>
      <c r="CY6" s="21">
        <f t="shared" ref="CY6:DG6" si="11">IF(CY7="",NA(),CY7)</f>
        <v>92.65</v>
      </c>
      <c r="CZ6" s="21">
        <f t="shared" si="11"/>
        <v>93.04</v>
      </c>
      <c r="DA6" s="21">
        <f t="shared" si="11"/>
        <v>93.21</v>
      </c>
      <c r="DB6" s="21">
        <f t="shared" si="11"/>
        <v>93.28</v>
      </c>
      <c r="DC6" s="21">
        <f t="shared" si="11"/>
        <v>90.72</v>
      </c>
      <c r="DD6" s="21">
        <f t="shared" si="11"/>
        <v>91.07</v>
      </c>
      <c r="DE6" s="21">
        <f t="shared" si="11"/>
        <v>90.67</v>
      </c>
      <c r="DF6" s="21">
        <f t="shared" si="11"/>
        <v>90.62</v>
      </c>
      <c r="DG6" s="21">
        <f t="shared" si="11"/>
        <v>90.79</v>
      </c>
      <c r="DH6" s="20" t="str">
        <f>IF(DH7="","",IF(DH7="-","【-】","【"&amp;SUBSTITUTE(TEXT(DH7,"#,##0.00"),"-","△")&amp;"】"))</f>
        <v>【96.00】</v>
      </c>
      <c r="DI6" s="21">
        <f>IF(DI7="",NA(),DI7)</f>
        <v>6.4</v>
      </c>
      <c r="DJ6" s="21">
        <f t="shared" ref="DJ6:DR6" si="12">IF(DJ7="",NA(),DJ7)</f>
        <v>11.01</v>
      </c>
      <c r="DK6" s="21">
        <f t="shared" si="12"/>
        <v>15.49</v>
      </c>
      <c r="DL6" s="21">
        <f t="shared" si="12"/>
        <v>19.12</v>
      </c>
      <c r="DM6" s="21">
        <f t="shared" si="12"/>
        <v>22.84</v>
      </c>
      <c r="DN6" s="21">
        <f t="shared" si="12"/>
        <v>20.78</v>
      </c>
      <c r="DO6" s="21">
        <f t="shared" si="12"/>
        <v>23.54</v>
      </c>
      <c r="DP6" s="21">
        <f t="shared" si="12"/>
        <v>25.86</v>
      </c>
      <c r="DQ6" s="21">
        <f t="shared" si="12"/>
        <v>26.9</v>
      </c>
      <c r="DR6" s="21">
        <f t="shared" si="12"/>
        <v>28.47</v>
      </c>
      <c r="DS6" s="20" t="str">
        <f>IF(DS7="","",IF(DS7="-","【-】","【"&amp;SUBSTITUTE(TEXT(DS7,"#,##0.00"),"-","△")&amp;"】"))</f>
        <v>【42.20】</v>
      </c>
      <c r="DT6" s="21">
        <f>IF(DT7="",NA(),DT7)</f>
        <v>1.21</v>
      </c>
      <c r="DU6" s="21">
        <f t="shared" ref="DU6:EC6" si="13">IF(DU7="",NA(),DU7)</f>
        <v>1.18</v>
      </c>
      <c r="DV6" s="21">
        <f t="shared" si="13"/>
        <v>1.1299999999999999</v>
      </c>
      <c r="DW6" s="21">
        <f t="shared" si="13"/>
        <v>1.1299999999999999</v>
      </c>
      <c r="DX6" s="21">
        <f t="shared" si="13"/>
        <v>1.1299999999999999</v>
      </c>
      <c r="DY6" s="21">
        <f t="shared" si="13"/>
        <v>1.34</v>
      </c>
      <c r="DZ6" s="21">
        <f t="shared" si="13"/>
        <v>1.5</v>
      </c>
      <c r="EA6" s="21">
        <f t="shared" si="13"/>
        <v>1.4</v>
      </c>
      <c r="EB6" s="21">
        <f t="shared" si="13"/>
        <v>2.08</v>
      </c>
      <c r="EC6" s="21">
        <f t="shared" si="13"/>
        <v>1.87</v>
      </c>
      <c r="ED6" s="20" t="str">
        <f>IF(ED7="","",IF(ED7="-","【-】","【"&amp;SUBSTITUTE(TEXT(ED7,"#,##0.00"),"-","△")&amp;"】"))</f>
        <v>【9.46】</v>
      </c>
      <c r="EE6" s="21">
        <f>IF(EE7="",NA(),EE7)</f>
        <v>0.03</v>
      </c>
      <c r="EF6" s="20">
        <f t="shared" ref="EF6:EN6" si="14">IF(EF7="",NA(),EF7)</f>
        <v>0</v>
      </c>
      <c r="EG6" s="20">
        <f t="shared" si="14"/>
        <v>0</v>
      </c>
      <c r="EH6" s="21">
        <f t="shared" si="14"/>
        <v>0.03</v>
      </c>
      <c r="EI6" s="21">
        <f t="shared" si="14"/>
        <v>0.03</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432059</v>
      </c>
      <c r="D7" s="23">
        <v>46</v>
      </c>
      <c r="E7" s="23">
        <v>17</v>
      </c>
      <c r="F7" s="23">
        <v>1</v>
      </c>
      <c r="G7" s="23">
        <v>0</v>
      </c>
      <c r="H7" s="23" t="s">
        <v>96</v>
      </c>
      <c r="I7" s="23" t="s">
        <v>97</v>
      </c>
      <c r="J7" s="23" t="s">
        <v>98</v>
      </c>
      <c r="K7" s="23" t="s">
        <v>99</v>
      </c>
      <c r="L7" s="23" t="s">
        <v>100</v>
      </c>
      <c r="M7" s="23" t="s">
        <v>101</v>
      </c>
      <c r="N7" s="24" t="s">
        <v>102</v>
      </c>
      <c r="O7" s="24">
        <v>80.73</v>
      </c>
      <c r="P7" s="24">
        <v>53.22</v>
      </c>
      <c r="Q7" s="24">
        <v>86.95</v>
      </c>
      <c r="R7" s="24">
        <v>3575</v>
      </c>
      <c r="S7" s="24">
        <v>21639</v>
      </c>
      <c r="T7" s="24">
        <v>163.29</v>
      </c>
      <c r="U7" s="24">
        <v>132.52000000000001</v>
      </c>
      <c r="V7" s="24">
        <v>11399</v>
      </c>
      <c r="W7" s="24">
        <v>3.58</v>
      </c>
      <c r="X7" s="24">
        <v>3184.08</v>
      </c>
      <c r="Y7" s="24">
        <v>101.7</v>
      </c>
      <c r="Z7" s="24">
        <v>100.17</v>
      </c>
      <c r="AA7" s="24">
        <v>98.47</v>
      </c>
      <c r="AB7" s="24">
        <v>100.94</v>
      </c>
      <c r="AC7" s="24">
        <v>101.31</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13.76</v>
      </c>
      <c r="AV7" s="24">
        <v>38.28</v>
      </c>
      <c r="AW7" s="24">
        <v>23.33</v>
      </c>
      <c r="AX7" s="24">
        <v>35.479999999999997</v>
      </c>
      <c r="AY7" s="24">
        <v>36.950000000000003</v>
      </c>
      <c r="AZ7" s="24">
        <v>55.6</v>
      </c>
      <c r="BA7" s="24">
        <v>59.4</v>
      </c>
      <c r="BB7" s="24">
        <v>68.27</v>
      </c>
      <c r="BC7" s="24">
        <v>74.790000000000006</v>
      </c>
      <c r="BD7" s="24">
        <v>73.930000000000007</v>
      </c>
      <c r="BE7" s="24">
        <v>82.75</v>
      </c>
      <c r="BF7" s="24">
        <v>319.39</v>
      </c>
      <c r="BG7" s="24">
        <v>348.15</v>
      </c>
      <c r="BH7" s="24">
        <v>242.23</v>
      </c>
      <c r="BI7" s="24">
        <v>266.81</v>
      </c>
      <c r="BJ7" s="24">
        <v>177.45</v>
      </c>
      <c r="BK7" s="24">
        <v>789.08</v>
      </c>
      <c r="BL7" s="24">
        <v>747.84</v>
      </c>
      <c r="BM7" s="24">
        <v>804.98</v>
      </c>
      <c r="BN7" s="24">
        <v>767.56</v>
      </c>
      <c r="BO7" s="24">
        <v>795.22</v>
      </c>
      <c r="BP7" s="24">
        <v>602.55999999999995</v>
      </c>
      <c r="BQ7" s="24">
        <v>88.78</v>
      </c>
      <c r="BR7" s="24">
        <v>89.3</v>
      </c>
      <c r="BS7" s="24">
        <v>92.28</v>
      </c>
      <c r="BT7" s="24">
        <v>94.43</v>
      </c>
      <c r="BU7" s="24">
        <v>94.89</v>
      </c>
      <c r="BV7" s="24">
        <v>88.25</v>
      </c>
      <c r="BW7" s="24">
        <v>90.17</v>
      </c>
      <c r="BX7" s="24">
        <v>88.71</v>
      </c>
      <c r="BY7" s="24">
        <v>90.23</v>
      </c>
      <c r="BZ7" s="24">
        <v>90.78</v>
      </c>
      <c r="CA7" s="24">
        <v>97.94</v>
      </c>
      <c r="CB7" s="24">
        <v>204.37</v>
      </c>
      <c r="CC7" s="24">
        <v>203.19</v>
      </c>
      <c r="CD7" s="24">
        <v>197.14</v>
      </c>
      <c r="CE7" s="24">
        <v>192.41</v>
      </c>
      <c r="CF7" s="24">
        <v>192.97</v>
      </c>
      <c r="CG7" s="24">
        <v>176.37</v>
      </c>
      <c r="CH7" s="24">
        <v>173.17</v>
      </c>
      <c r="CI7" s="24">
        <v>174.8</v>
      </c>
      <c r="CJ7" s="24">
        <v>170.2</v>
      </c>
      <c r="CK7" s="24">
        <v>170.83</v>
      </c>
      <c r="CL7" s="24">
        <v>140.97999999999999</v>
      </c>
      <c r="CM7" s="24">
        <v>48.49</v>
      </c>
      <c r="CN7" s="24">
        <v>58.15</v>
      </c>
      <c r="CO7" s="24">
        <v>58.07</v>
      </c>
      <c r="CP7" s="24">
        <v>55.31</v>
      </c>
      <c r="CQ7" s="24">
        <v>54.24</v>
      </c>
      <c r="CR7" s="24">
        <v>56.72</v>
      </c>
      <c r="CS7" s="24">
        <v>56.43</v>
      </c>
      <c r="CT7" s="24">
        <v>55.82</v>
      </c>
      <c r="CU7" s="24">
        <v>56.51</v>
      </c>
      <c r="CV7" s="24">
        <v>56.85</v>
      </c>
      <c r="CW7" s="24">
        <v>60.13</v>
      </c>
      <c r="CX7" s="24">
        <v>92.01</v>
      </c>
      <c r="CY7" s="24">
        <v>92.65</v>
      </c>
      <c r="CZ7" s="24">
        <v>93.04</v>
      </c>
      <c r="DA7" s="24">
        <v>93.21</v>
      </c>
      <c r="DB7" s="24">
        <v>93.28</v>
      </c>
      <c r="DC7" s="24">
        <v>90.72</v>
      </c>
      <c r="DD7" s="24">
        <v>91.07</v>
      </c>
      <c r="DE7" s="24">
        <v>90.67</v>
      </c>
      <c r="DF7" s="24">
        <v>90.62</v>
      </c>
      <c r="DG7" s="24">
        <v>90.79</v>
      </c>
      <c r="DH7" s="24">
        <v>96</v>
      </c>
      <c r="DI7" s="24">
        <v>6.4</v>
      </c>
      <c r="DJ7" s="24">
        <v>11.01</v>
      </c>
      <c r="DK7" s="24">
        <v>15.49</v>
      </c>
      <c r="DL7" s="24">
        <v>19.12</v>
      </c>
      <c r="DM7" s="24">
        <v>22.84</v>
      </c>
      <c r="DN7" s="24">
        <v>20.78</v>
      </c>
      <c r="DO7" s="24">
        <v>23.54</v>
      </c>
      <c r="DP7" s="24">
        <v>25.86</v>
      </c>
      <c r="DQ7" s="24">
        <v>26.9</v>
      </c>
      <c r="DR7" s="24">
        <v>28.47</v>
      </c>
      <c r="DS7" s="24">
        <v>42.2</v>
      </c>
      <c r="DT7" s="24">
        <v>1.21</v>
      </c>
      <c r="DU7" s="24">
        <v>1.18</v>
      </c>
      <c r="DV7" s="24">
        <v>1.1299999999999999</v>
      </c>
      <c r="DW7" s="24">
        <v>1.1299999999999999</v>
      </c>
      <c r="DX7" s="24">
        <v>1.1299999999999999</v>
      </c>
      <c r="DY7" s="24">
        <v>1.34</v>
      </c>
      <c r="DZ7" s="24">
        <v>1.5</v>
      </c>
      <c r="EA7" s="24">
        <v>1.4</v>
      </c>
      <c r="EB7" s="24">
        <v>2.08</v>
      </c>
      <c r="EC7" s="24">
        <v>1.87</v>
      </c>
      <c r="ED7" s="24">
        <v>9.4600000000000009</v>
      </c>
      <c r="EE7" s="24">
        <v>0.03</v>
      </c>
      <c r="EF7" s="24">
        <v>0</v>
      </c>
      <c r="EG7" s="24">
        <v>0</v>
      </c>
      <c r="EH7" s="24">
        <v>0.03</v>
      </c>
      <c r="EI7" s="24">
        <v>0.03</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2026-02-10T05:37:07Z</cp:lastPrinted>
  <dcterms:created xsi:type="dcterms:W3CDTF">2025-12-23T06:06:08Z</dcterms:created>
  <dcterms:modified xsi:type="dcterms:W3CDTF">2026-02-20T02:13:23Z</dcterms:modified>
  <cp:category/>
</cp:coreProperties>
</file>