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4 荒尾市●\05 下水道（公共：法適）\"/>
    </mc:Choice>
  </mc:AlternateContent>
  <xr:revisionPtr revIDLastSave="0" documentId="13_ncr:1_{0514677C-2687-439E-97DE-522D8013CCBA}" xr6:coauthVersionLast="47" xr6:coauthVersionMax="47" xr10:uidLastSave="{00000000-0000-0000-0000-000000000000}"/>
  <workbookProtection workbookAlgorithmName="SHA-512" workbookHashValue="5k2cVnOC6zsoya6iUOu5fE7p/Dq5OyBSJa1NDGFG2g/l+yaiUDKhVN8lrj+lMvUBt6QFwmMPjOWPEsDvNMN5UQ==" workbookSaltValue="1JiViT76w9vJuzJns/zGJ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AT10" i="4"/>
  <c r="P10"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<sst xmlns="http://schemas.openxmlformats.org/spreadsheetml/2006/main" count="231" uniqueCount="115">
  <si>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</si>
  <si>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</si>
  <si>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</si>
  <si>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</si>
  <si>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</si>
  <si>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</si>
  <si>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</si>
  <si>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</si>
  <si>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</si>
  <si>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</si>
  <si>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</si>
  <si>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</si>
  <si>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</si>
  <si>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</si>
  <si>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</si>
  <si>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</si>
  <si>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</si>
  <si>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</si>
  <si>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</si>
  <si>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</si>
  <si>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</si>
  <si>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</si>
  <si>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</si>
  <si>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</si>
  <si>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</si>
  <si>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</si>
  <si>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</si>
  <si>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</si>
  <si>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</si>
  <si>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</si>
  <si>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</si>
  <si>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</si>
  <si>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</si>
  <si>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</si>
  <si>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</si>
  <si>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</si>
  <si>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</si>
  <si>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</si>
  <si>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</si>
  <si>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</si>
  <si>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</si>
  <si>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</si>
  <si>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</si>
  <si>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</si>
  <si>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</si>
  <si>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</si>
  <si>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</si>
  <si>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</si>
  <si>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</si>
  <si>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</si>
  <si>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</si>
  <si>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</si>
  <si>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</si>
  <si>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</si>
  <si>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</si>
  <si>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</si>
  <si>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</si>
  <si>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</si>
  <si>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</si>
  <si>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</si>
  <si>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</si>
  <si>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</si>
  <si>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</si>
  <si>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</si>
  <si>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</si>
  <si>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</si>
  <si>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</si>
  <si>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</si>
  <si>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</si>
  <si>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</si>
  <si>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</si>
  <si>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</si>
  <si>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</si>
  <si>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</si>
  <si>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</si>
  <si>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</si>
  <si>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</si>
  <si>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</si>
  <si>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</si>
  <si>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</si>
  <si>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</si>
  <si>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</si>
  <si>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</si>
  <si>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</si>
  <si>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</si>
  <si>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</si>
  <si>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</si>
  <si>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</si>
  <si>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</si>
  <si>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</si>
  <si>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</si>
  <si>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</si>
  <si>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</si>
  <si>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</si>
  <si>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</si>
  <si>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</si>
  <si>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</si>
  <si>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</si>
  <si>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</si>
  <si>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</si>
  <si>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</si>
  <si>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</si>
  <si>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</si>
  <si>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</si>
  <si>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</si>
  <si>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</si>
  <si>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</si>
  <si>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</si>
  <si>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</si>
  <si>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</si>
  <si>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</si>
  <si>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</si>
  <si>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「有形固定資産減価償却率」は類似団体と比較してやや高い水準となっている。汚水処理施設及び雨水ポンプ場施設の機械・電気設備において、耐用年数を経過したものがある。
　施設全体の健全度や重要度を考慮した点検やストックマネジメント計画に基づき、計画的かつ効率的に維持修繕・改築などを行っていく。
　また「管渠老朽化率」については、昭和48年に下水道の供用を開始しており、令和5年度以降法定耐用年数の50年を経過してきているため、今後は管路の点検調査を継続的に行う予定としている。</t>
    <rPh sb="201" eb="203">
      <t>ケイカ</t>
    </rPh>
    <rPh sb="218" eb="220">
      <t>テンケン</t>
    </rPh>
    <rPh sb="223" eb="226">
      <t>ケイゾクテキ</t>
    </rPh>
    <rPh sb="227" eb="228">
      <t>オコナ</t>
    </rPh>
    <rPh sb="229" eb="231">
      <t>ヨテイ</t>
    </rPh>
    <phoneticPr fontId="4"/>
  </si>
  <si>
    <t>　今後は建設から維持管理へ移行するため、経年劣化の進む下水道施設の改築更新費用や、その財源となる企業債償還金が増加する見込みである。
　また、浄水場や雨水ポンプ場など維持管理委託費等の固定的経費も増加傾向にある。
　本市の公共下水道事業の経営は、現時点においては黒字を計上しているが、人口減少・節水傾向に伴う使用料収入の減少や施設の維持管理及び改築更新に要する経費の増大により、経営を取り巻く環境はますます厳しくなっていくことが予測される。このような状況においても事業を継続していくために、ストックマネジメント計画に基づいた施設の維持管理及び改築更新を行うとともに、平成17年から据え置いている下水道使用料についても見直しを検討し、中長期的展開に立った経営基盤の強化に取り組む必要がある。</t>
    <rPh sb="308" eb="310">
      <t>ミナオ</t>
    </rPh>
    <rPh sb="312" eb="314">
      <t>ケントウ</t>
    </rPh>
    <phoneticPr fontId="4"/>
  </si>
  <si>
    <t>　単年度収支は黒字で推移し、「経常収支比率」は100％を超えているが、令和3年度より浄水場やポンプ場の運転管理業務委託の見直しを行い、包括レベル3の対応を行ったことや、人口減少により下水道使用料が減少したため経常収支比率は減少している。
　「流動比率」については、100％を上回っているものの、一時借入金が発生していることや、多額の企業債の償還等により短期債務に対する支払能力が不足していることから、今後は支払い能力を高めるための経営基盤強化に努めていく必要がある。令和5年12月に策定した荒尾市下水道事業経営戦略（フォローアップ版）に則り、健全な経営維持に努めるとともに、適正な下水道使用料についても検討を始める。また、使用料収入の基である「水洗化率」が91.08％と類似団体に比べて低い水準となっていることから、未水洗化世帯への水洗化の促進及び啓発を継続的に行うことで、有収量および使用料収入の確保に努める。
　「施設利用率」については2.3％程増加しているものの、類似団体と比較して低い水準となっているのは、人口減少等により汚水処理水量も減少し、施設が過大なスペックになっていることが要因と考えられる。令和7年3月に大島処理区と桜山処理区の統合が完了し、老朽化施設の更新工事費や維持管理費の抑制についても努めることができたことから、効率性は上がっていると言える。</t>
    <rPh sb="1" eb="4">
      <t>タンネンド</t>
    </rPh>
    <rPh sb="4" eb="6">
      <t>シュウシ</t>
    </rPh>
    <rPh sb="7" eb="9">
      <t>クロジ</t>
    </rPh>
    <rPh sb="10" eb="12">
      <t>スイイ</t>
    </rPh>
    <rPh sb="15" eb="21">
      <t>ケイジョウシュウシヒリツ</t>
    </rPh>
    <rPh sb="28" eb="29">
      <t>コ</t>
    </rPh>
    <rPh sb="35" eb="37">
      <t>レイワ</t>
    </rPh>
    <rPh sb="38" eb="40">
      <t>ネンド</t>
    </rPh>
    <rPh sb="42" eb="45">
      <t>ジョウスイジョウ</t>
    </rPh>
    <rPh sb="49" eb="50">
      <t>ジョウ</t>
    </rPh>
    <rPh sb="51" eb="55">
      <t>ウンテンカンリ</t>
    </rPh>
    <rPh sb="55" eb="59">
      <t>ギョウムイタク</t>
    </rPh>
    <rPh sb="60" eb="62">
      <t>ミナオ</t>
    </rPh>
    <rPh sb="64" eb="65">
      <t>オコナ</t>
    </rPh>
    <rPh sb="67" eb="69">
      <t>ホウカツ</t>
    </rPh>
    <rPh sb="74" eb="76">
      <t>タイオウ</t>
    </rPh>
    <rPh sb="77" eb="78">
      <t>オコナ</t>
    </rPh>
    <rPh sb="84" eb="88">
      <t>ジンコウゲンショウ</t>
    </rPh>
    <rPh sb="91" eb="97">
      <t>ゲスイドウシヨウリョウ</t>
    </rPh>
    <rPh sb="98" eb="100">
      <t>ゲンショウ</t>
    </rPh>
    <rPh sb="104" eb="110">
      <t>ケイジョウシュウシヒリツ</t>
    </rPh>
    <rPh sb="111" eb="113">
      <t>ゲンショウ</t>
    </rPh>
    <rPh sb="121" eb="125">
      <t>リュウドウヒリツ</t>
    </rPh>
    <rPh sb="137" eb="139">
      <t>ウワマワ</t>
    </rPh>
    <rPh sb="147" eb="152">
      <t>イチジカリイレキン</t>
    </rPh>
    <rPh sb="153" eb="155">
      <t>ハッセイ</t>
    </rPh>
    <rPh sb="163" eb="165">
      <t>タガク</t>
    </rPh>
    <rPh sb="166" eb="169">
      <t>キギョウサイ</t>
    </rPh>
    <rPh sb="170" eb="172">
      <t>ショウカン</t>
    </rPh>
    <rPh sb="172" eb="173">
      <t>トウ</t>
    </rPh>
    <rPh sb="176" eb="180">
      <t>タンキサイム</t>
    </rPh>
    <rPh sb="181" eb="182">
      <t>タイ</t>
    </rPh>
    <rPh sb="184" eb="188">
      <t>シハライノウリョク</t>
    </rPh>
    <rPh sb="189" eb="191">
      <t>フソク</t>
    </rPh>
    <rPh sb="200" eb="202">
      <t>コンゴ</t>
    </rPh>
    <rPh sb="203" eb="205">
      <t>シハラ</t>
    </rPh>
    <rPh sb="206" eb="208">
      <t>ノウリョク</t>
    </rPh>
    <rPh sb="209" eb="210">
      <t>タカ</t>
    </rPh>
    <rPh sb="215" eb="221">
      <t>ケイエイキバンキョウカ</t>
    </rPh>
    <rPh sb="222" eb="223">
      <t>ツト</t>
    </rPh>
    <rPh sb="227" eb="229">
      <t>ヒツヨウ</t>
    </rPh>
    <rPh sb="233" eb="235">
      <t>レイワ</t>
    </rPh>
    <rPh sb="236" eb="237">
      <t>ネン</t>
    </rPh>
    <rPh sb="239" eb="240">
      <t>ガツ</t>
    </rPh>
    <rPh sb="241" eb="243">
      <t>サクテイ</t>
    </rPh>
    <rPh sb="245" eb="253">
      <t>アラオシゲスイドウジギョウ</t>
    </rPh>
    <rPh sb="253" eb="257">
      <t>ケイエイセンリャク</t>
    </rPh>
    <rPh sb="265" eb="266">
      <t>バン</t>
    </rPh>
    <rPh sb="268" eb="269">
      <t>ノット</t>
    </rPh>
    <rPh sb="271" eb="273">
      <t>ケンゼン</t>
    </rPh>
    <rPh sb="274" eb="278">
      <t>ケイエイイジ</t>
    </rPh>
    <rPh sb="279" eb="280">
      <t>ツト</t>
    </rPh>
    <rPh sb="287" eb="289">
      <t>テキセイ</t>
    </rPh>
    <rPh sb="290" eb="296">
      <t>ゲスイドウシヨウリョウ</t>
    </rPh>
    <rPh sb="301" eb="303">
      <t>ケントウ</t>
    </rPh>
    <rPh sb="304" eb="305">
      <t>ハジ</t>
    </rPh>
    <rPh sb="311" eb="314">
      <t>シヨウリョウ</t>
    </rPh>
    <rPh sb="314" eb="316">
      <t>シュウニュウ</t>
    </rPh>
    <rPh sb="317" eb="318">
      <t>モト</t>
    </rPh>
    <rPh sb="322" eb="326">
      <t>スイセンカリツ</t>
    </rPh>
    <rPh sb="335" eb="339">
      <t>ルイジダンタイ</t>
    </rPh>
    <rPh sb="340" eb="341">
      <t>クラ</t>
    </rPh>
    <rPh sb="343" eb="344">
      <t>ヒク</t>
    </rPh>
    <rPh sb="345" eb="347">
      <t>スイジュン</t>
    </rPh>
    <rPh sb="358" eb="362">
      <t>ミスイセンカ</t>
    </rPh>
    <rPh sb="362" eb="364">
      <t>セタイ</t>
    </rPh>
    <rPh sb="366" eb="369">
      <t>スイセンカ</t>
    </rPh>
    <rPh sb="370" eb="373">
      <t>ソクシンオヨ</t>
    </rPh>
    <rPh sb="374" eb="376">
      <t>ケイハツ</t>
    </rPh>
    <rPh sb="377" eb="380">
      <t>ケイゾクテキ</t>
    </rPh>
    <rPh sb="381" eb="382">
      <t>オコナ</t>
    </rPh>
    <rPh sb="387" eb="390">
      <t>ユウシュウリョウ</t>
    </rPh>
    <rPh sb="393" eb="396">
      <t>シヨウリョウ</t>
    </rPh>
    <rPh sb="396" eb="398">
      <t>シュウニュウ</t>
    </rPh>
    <rPh sb="399" eb="401">
      <t>カクホ</t>
    </rPh>
    <rPh sb="402" eb="403">
      <t>ツト</t>
    </rPh>
    <rPh sb="409" eb="411">
      <t>シセツ</t>
    </rPh>
    <rPh sb="411" eb="414">
      <t>リヨウリツ</t>
    </rPh>
    <rPh sb="424" eb="425">
      <t>ホド</t>
    </rPh>
    <rPh sb="425" eb="427">
      <t>ゾウカ</t>
    </rPh>
    <rPh sb="435" eb="439">
      <t>ルイジダンタイ</t>
    </rPh>
    <rPh sb="440" eb="442">
      <t>ヒカク</t>
    </rPh>
    <rPh sb="444" eb="445">
      <t>ヒク</t>
    </rPh>
    <rPh sb="446" eb="448">
      <t>スイジュン</t>
    </rPh>
    <rPh sb="457" eb="462">
      <t>ジンコウゲンショウトウ</t>
    </rPh>
    <rPh sb="465" eb="471">
      <t>オスイショリスイリョウ</t>
    </rPh>
    <rPh sb="472" eb="474">
      <t>ゲンショウ</t>
    </rPh>
    <rPh sb="476" eb="478">
      <t>シセツ</t>
    </rPh>
    <rPh sb="479" eb="481">
      <t>カダイ</t>
    </rPh>
    <rPh sb="495" eb="497">
      <t>ヨウイン</t>
    </rPh>
    <rPh sb="498" eb="499">
      <t>カンガ</t>
    </rPh>
    <rPh sb="511" eb="516">
      <t>オオシマショリク</t>
    </rPh>
    <rPh sb="517" eb="522">
      <t>サクラヤマショリク</t>
    </rPh>
    <rPh sb="526" eb="528">
      <t>カンリョウ</t>
    </rPh>
    <rPh sb="530" eb="535">
      <t>ロウキュウカシセツ</t>
    </rPh>
    <rPh sb="536" eb="540">
      <t>コウシンコウジ</t>
    </rPh>
    <rPh sb="540" eb="541">
      <t>ヒ</t>
    </rPh>
    <rPh sb="542" eb="546">
      <t>イジカンリ</t>
    </rPh>
    <rPh sb="546" eb="547">
      <t>ヒ</t>
    </rPh>
    <rPh sb="548" eb="550">
      <t>ヨクセイ</t>
    </rPh>
    <rPh sb="555" eb="556">
      <t>ツト</t>
    </rPh>
    <rPh sb="569" eb="572">
      <t>コウリツセイ</t>
    </rPh>
    <rPh sb="573" eb="574">
      <t>ア</t>
    </rPh>
    <rPh sb="580" eb="58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</si>
</sst>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F3-4030-9618-3661DC600E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D5F3-4030-9618-3661DC600E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58.37</c:v>
                </c:pt>
                <c:pt idx="1">
                  <c:v>58.73</c:v>
                </c:pt>
                <c:pt idx="2">
                  <c:v>56.08</c:v>
                </c:pt>
                <c:pt idx="3">
                  <c:v>55.28</c:v>
                </c:pt>
                <c:pt idx="4">
                  <c:v>57.59</c:v>
                </c:pt>
              </c:numCache>
            </c:numRef>
          </c:val>
          <c:extLst>
            <c:ext xmlns:c16="http://schemas.microsoft.com/office/drawing/2014/chart" uri="{C3380CC4-5D6E-409C-BE32-E72D297353CC}">
              <c16:uniqueId val="{00000000-B3BB-476B-B644-9475A52F1F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B3BB-476B-B644-9475A52F1F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90.12</c:v>
                </c:pt>
                <c:pt idx="1">
                  <c:v>90.24</c:v>
                </c:pt>
                <c:pt idx="2">
                  <c:v>90.84</c:v>
                </c:pt>
                <c:pt idx="3">
                  <c:v>91.02</c:v>
                </c:pt>
                <c:pt idx="4">
                  <c:v>91.08</c:v>
                </c:pt>
              </c:numCache>
            </c:numRef>
          </c:val>
          <c:extLst>
            <c:ext xmlns:c16="http://schemas.microsoft.com/office/drawing/2014/chart" uri="{C3380CC4-5D6E-409C-BE32-E72D297353CC}">
              <c16:uniqueId val="{00000000-3541-4501-AA43-E38119C653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541-4501-AA43-E38119C653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111.46</c:v>
                </c:pt>
                <c:pt idx="1">
                  <c:v>105.42</c:v>
                </c:pt>
                <c:pt idx="2">
                  <c:v>105.68</c:v>
                </c:pt>
                <c:pt idx="3">
                  <c:v>105.03</c:v>
                </c:pt>
                <c:pt idx="4">
                  <c:v>102.84</c:v>
                </c:pt>
              </c:numCache>
            </c:numRef>
          </c:val>
          <c:extLst>
            <c:ext xmlns:c16="http://schemas.microsoft.com/office/drawing/2014/chart" uri="{C3380CC4-5D6E-409C-BE32-E72D297353CC}">
              <c16:uniqueId val="{00000000-1518-4949-B5D8-69A45F801F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518-4949-B5D8-69A45F801F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23.81</c:v>
                </c:pt>
                <c:pt idx="1">
                  <c:v>26.81</c:v>
                </c:pt>
                <c:pt idx="2">
                  <c:v>29.87</c:v>
                </c:pt>
                <c:pt idx="3">
                  <c:v>31.8</c:v>
                </c:pt>
                <c:pt idx="4">
                  <c:v>34.72</c:v>
                </c:pt>
              </c:numCache>
            </c:numRef>
          </c:val>
          <c:extLst>
            <c:ext xmlns:c16="http://schemas.microsoft.com/office/drawing/2014/chart" uri="{C3380CC4-5D6E-409C-BE32-E72D297353CC}">
              <c16:uniqueId val="{00000000-34E2-416D-B6DE-2511988A8C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4E2-416D-B6DE-2511988A8C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56-481C-9524-E62C6DF286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256-481C-9524-E62C6DF286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BB-4FDD-8E12-1B3A25C63F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8BB-4FDD-8E12-1B3A25C63F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63.43</c:v>
                </c:pt>
                <c:pt idx="1">
                  <c:v>65.010000000000005</c:v>
                </c:pt>
                <c:pt idx="2">
                  <c:v>63.69</c:v>
                </c:pt>
                <c:pt idx="3">
                  <c:v>81.05</c:v>
                </c:pt>
                <c:pt idx="4">
                  <c:v>111.7</c:v>
                </c:pt>
              </c:numCache>
            </c:numRef>
          </c:val>
          <c:extLst>
            <c:ext xmlns:c16="http://schemas.microsoft.com/office/drawing/2014/chart" uri="{C3380CC4-5D6E-409C-BE32-E72D297353CC}">
              <c16:uniqueId val="{00000000-5364-4208-AE63-C0CEBE84D1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364-4208-AE63-C0CEBE84D1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757.35</c:v>
                </c:pt>
                <c:pt idx="1">
                  <c:v>755.01</c:v>
                </c:pt>
                <c:pt idx="2">
                  <c:v>760.23</c:v>
                </c:pt>
                <c:pt idx="3">
                  <c:v>749.71</c:v>
                </c:pt>
                <c:pt idx="4">
                  <c:v>708.41</c:v>
                </c:pt>
              </c:numCache>
            </c:numRef>
          </c:val>
          <c:extLst>
            <c:ext xmlns:c16="http://schemas.microsoft.com/office/drawing/2014/chart" uri="{C3380CC4-5D6E-409C-BE32-E72D297353CC}">
              <c16:uniqueId val="{00000000-AC76-4DC4-B6E8-C9FFDD2B80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C76-4DC4-B6E8-C9FFDD2B80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1CE-46DF-8B52-5A0F1ABAFE7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1CE-46DF-8B52-5A0F1ABAFE7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188.26</c:v>
                </c:pt>
                <c:pt idx="1">
                  <c:v>188.7</c:v>
                </c:pt>
                <c:pt idx="2">
                  <c:v>188.69</c:v>
                </c:pt>
                <c:pt idx="3">
                  <c:v>189.16</c:v>
                </c:pt>
                <c:pt idx="4">
                  <c:v>188.65</c:v>
                </c:pt>
              </c:numCache>
            </c:numRef>
          </c:val>
          <c:extLst>
            <c:ext xmlns:c16="http://schemas.microsoft.com/office/drawing/2014/chart" uri="{C3380CC4-5D6E-409C-BE32-E72D297353CC}">
              <c16:uniqueId val="{00000000-D68F-43A3-BA5A-B1F181443E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D68F-43A3-BA5A-B1F181443E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荒尾市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自治体職員</v>
      </c>
      <c r="AE8" s="40"/>
      <c r="AF8" s="40"/>
      <c r="AG8" s="40"/>
      <c r="AH8" s="40"/>
      <c r="AI8" s="40"/>
      <c r="AJ8" s="40"/>
      <c r="AK8" s="3"/>
      <c r="AL8" s="41">
        <f>データ!S6</f>
        <v>49036</v>
      </c>
      <c r="AM8" s="41"/>
      <c r="AN8" s="41"/>
      <c r="AO8" s="41"/>
      <c r="AP8" s="41"/>
      <c r="AQ8" s="41"/>
      <c r="AR8" s="41"/>
      <c r="AS8" s="41"/>
      <c r="AT8" s="34">
        <f>データ!T6</f>
        <v>57.37</v>
      </c>
      <c r="AU8" s="34"/>
      <c r="AV8" s="34"/>
      <c r="AW8" s="34"/>
      <c r="AX8" s="34"/>
      <c r="AY8" s="34"/>
      <c r="AZ8" s="34"/>
      <c r="BA8" s="34"/>
      <c r="BB8" s="34">
        <f>データ!U6</f>
        <v>854.73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57.6</v>
      </c>
      <c r="J10" s="34"/>
      <c r="K10" s="34"/>
      <c r="L10" s="34"/>
      <c r="M10" s="34"/>
      <c r="N10" s="34"/>
      <c r="O10" s="34"/>
      <c r="P10" s="34">
        <f>データ!P6</f>
        <v>69.94</v>
      </c>
      <c r="Q10" s="34"/>
      <c r="R10" s="34"/>
      <c r="S10" s="34"/>
      <c r="T10" s="34"/>
      <c r="U10" s="34"/>
      <c r="V10" s="34"/>
      <c r="W10" s="34">
        <f>データ!Q6</f>
        <v>84.05</v>
      </c>
      <c r="X10" s="34"/>
      <c r="Y10" s="34"/>
      <c r="Z10" s="34"/>
      <c r="AA10" s="34"/>
      <c r="AB10" s="34"/>
      <c r="AC10" s="34"/>
      <c r="AD10" s="41">
        <f>データ!R6</f>
        <v>3630</v>
      </c>
      <c r="AE10" s="41"/>
      <c r="AF10" s="41"/>
      <c r="AG10" s="41"/>
      <c r="AH10" s="41"/>
      <c r="AI10" s="41"/>
      <c r="AJ10" s="41"/>
      <c r="AK10" s="2"/>
      <c r="AL10" s="41">
        <f>データ!V6</f>
        <v>34135</v>
      </c>
      <c r="AM10" s="41"/>
      <c r="AN10" s="41"/>
      <c r="AO10" s="41"/>
      <c r="AP10" s="41"/>
      <c r="AQ10" s="41"/>
      <c r="AR10" s="41"/>
      <c r="AS10" s="41"/>
      <c r="AT10" s="34">
        <f>データ!W6</f>
        <v>11.47</v>
      </c>
      <c r="AU10" s="34"/>
      <c r="AV10" s="34"/>
      <c r="AW10" s="34"/>
      <c r="AX10" s="34"/>
      <c r="AY10" s="34"/>
      <c r="AZ10" s="34"/>
      <c r="BA10" s="34"/>
      <c r="BB10" s="34">
        <f>データ!X6</f>
        <v>2976.02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955kk5N/gyXWJoIPdRObsPQLwxDp8M/nPrW27AdZWfBBhAdad2K+sKxIX7YIOt+ewHja+fZ2hQG5rmEc4opzg==" saltValue="/04ltUXF2+MjrDqhFQi7h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432041</v>
      </c>
      <c r="D6" s="19">
        <f t="shared" si="3"/>
        <v>46</v>
      </c>
      <c r="E6" s="19">
        <f t="shared" si="3"/>
        <v>17</v>
      </c>
      <c r="F6" s="19">
        <f t="shared" si="3"/>
        <v>1</v>
      </c>
      <c r="G6" s="19">
        <f t="shared" si="3"/>
        <v>0</v>
      </c>
      <c r="H6" s="19" t="str">
        <f t="shared" si="3"/>
        <v>熊本県　荒尾市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57.6</v>
      </c>
      <c r="P6" s="20">
        <f t="shared" si="3"/>
        <v>69.94</v>
      </c>
      <c r="Q6" s="20">
        <f t="shared" si="3"/>
        <v>84.05</v>
      </c>
      <c r="R6" s="20">
        <f t="shared" si="3"/>
        <v>3630</v>
      </c>
      <c r="S6" s="20">
        <f t="shared" si="3"/>
        <v>49036</v>
      </c>
      <c r="T6" s="20">
        <f t="shared" si="3"/>
        <v>57.37</v>
      </c>
      <c r="U6" s="20">
        <f t="shared" si="3"/>
        <v>854.73</v>
      </c>
      <c r="V6" s="20">
        <f t="shared" si="3"/>
        <v>34135</v>
      </c>
      <c r="W6" s="20">
        <f t="shared" si="3"/>
        <v>11.47</v>
      </c>
      <c r="X6" s="20">
        <f t="shared" si="3"/>
        <v>2976.02</v>
      </c>
      <c r="Y6" s="21">
        <f>IF(Y7="",NA(),Y7)</f>
        <v>111.46</v>
      </c>
      <c r="Z6" s="21">
        <f t="shared" ref="Z6:AH6" si="4">IF(Z7="",NA(),Z7)</f>
        <v>105.42</v>
      </c>
      <c r="AA6" s="21">
        <f t="shared" si="4"/>
        <v>105.68</v>
      </c>
      <c r="AB6" s="21">
        <f t="shared" si="4"/>
        <v>105.03</v>
      </c>
      <c r="AC6" s="21">
        <f t="shared" si="4"/>
        <v>102.84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63.43</v>
      </c>
      <c r="AV6" s="21">
        <f t="shared" ref="AV6:BD6" si="6">IF(AV7="",NA(),AV7)</f>
        <v>65.010000000000005</v>
      </c>
      <c r="AW6" s="21">
        <f t="shared" si="6"/>
        <v>63.69</v>
      </c>
      <c r="AX6" s="21">
        <f t="shared" si="6"/>
        <v>81.05</v>
      </c>
      <c r="AY6" s="21">
        <f t="shared" si="6"/>
        <v>111.7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757.35</v>
      </c>
      <c r="BG6" s="21">
        <f t="shared" ref="BG6:BO6" si="7">IF(BG7="",NA(),BG7)</f>
        <v>755.01</v>
      </c>
      <c r="BH6" s="21">
        <f t="shared" si="7"/>
        <v>760.23</v>
      </c>
      <c r="BI6" s="21">
        <f t="shared" si="7"/>
        <v>749.71</v>
      </c>
      <c r="BJ6" s="21">
        <f t="shared" si="7"/>
        <v>708.41</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188.26</v>
      </c>
      <c r="CC6" s="21">
        <f t="shared" ref="CC6:CK6" si="9">IF(CC7="",NA(),CC7)</f>
        <v>188.7</v>
      </c>
      <c r="CD6" s="21">
        <f t="shared" si="9"/>
        <v>188.69</v>
      </c>
      <c r="CE6" s="21">
        <f t="shared" si="9"/>
        <v>189.16</v>
      </c>
      <c r="CF6" s="21">
        <f t="shared" si="9"/>
        <v>188.65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58.37</v>
      </c>
      <c r="CN6" s="21">
        <f t="shared" ref="CN6:CV6" si="10">IF(CN7="",NA(),CN7)</f>
        <v>58.73</v>
      </c>
      <c r="CO6" s="21">
        <f t="shared" si="10"/>
        <v>56.08</v>
      </c>
      <c r="CP6" s="21">
        <f t="shared" si="10"/>
        <v>55.28</v>
      </c>
      <c r="CQ6" s="21">
        <f t="shared" si="10"/>
        <v>57.59</v>
      </c>
      <c r="CR6" s="21">
        <f t="shared" si="10"/>
        <v>65.28</v>
      </c>
      <c r="CS6" s="21">
        <f t="shared" si="10"/>
        <v>64.92</v>
      </c>
      <c r="CT6" s="21">
        <f t="shared" si="10"/>
        <v>64.14</v>
      </c>
      <c r="CU6" s="21">
        <f t="shared" si="10"/>
        <v>63.71</v>
      </c>
      <c r="CV6" s="21">
        <f t="shared" si="10"/>
        <v>64.95</v>
      </c>
      <c r="CW6" s="20" t="str">
        <f>IF(CW7="","",IF(CW7="-","【-】","【"&amp;SUBSTITUTE(TEXT(CW7,"#,##0.00"),"-","△")&amp;"】"))</f>
        <v>【60.13】</v>
      </c>
      <c r="CX6" s="21">
        <f>IF(CX7="",NA(),CX7)</f>
        <v>90.12</v>
      </c>
      <c r="CY6" s="21">
        <f t="shared" ref="CY6:DG6" si="11">IF(CY7="",NA(),CY7)</f>
        <v>90.24</v>
      </c>
      <c r="CZ6" s="21">
        <f t="shared" si="11"/>
        <v>90.84</v>
      </c>
      <c r="DA6" s="21">
        <f t="shared" si="11"/>
        <v>91.02</v>
      </c>
      <c r="DB6" s="21">
        <f t="shared" si="11"/>
        <v>91.08</v>
      </c>
      <c r="DC6" s="21">
        <f t="shared" si="11"/>
        <v>92.72</v>
      </c>
      <c r="DD6" s="21">
        <f t="shared" si="11"/>
        <v>92.88</v>
      </c>
      <c r="DE6" s="21">
        <f t="shared" si="11"/>
        <v>92.9</v>
      </c>
      <c r="DF6" s="21">
        <f t="shared" si="11"/>
        <v>92.89</v>
      </c>
      <c r="DG6" s="21">
        <f t="shared" si="11"/>
        <v>93.08</v>
      </c>
      <c r="DH6" s="20" t="str">
        <f>IF(DH7="","",IF(DH7="-","【-】","【"&amp;SUBSTITUTE(TEXT(DH7,"#,##0.00"),"-","△")&amp;"】"))</f>
        <v>【96.00】</v>
      </c>
      <c r="DI6" s="21">
        <f>IF(DI7="",NA(),DI7)</f>
        <v>23.81</v>
      </c>
      <c r="DJ6" s="21">
        <f t="shared" ref="DJ6:DR6" si="12">IF(DJ7="",NA(),DJ7)</f>
        <v>26.81</v>
      </c>
      <c r="DK6" s="21">
        <f t="shared" si="12"/>
        <v>29.87</v>
      </c>
      <c r="DL6" s="21">
        <f t="shared" si="12"/>
        <v>31.8</v>
      </c>
      <c r="DM6" s="21">
        <f t="shared" si="12"/>
        <v>34.72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432041</v>
      </c>
      <c r="D7" s="23">
        <v>46</v>
      </c>
      <c r="E7" s="23">
        <v>17</v>
      </c>
      <c r="F7" s="23">
        <v>1</v>
      </c>
      <c r="G7" s="23">
        <v>0</v>
      </c>
      <c r="H7" s="23" t="s">
        <v>95</v>
      </c>
      <c r="I7" s="23" t="s">
        <v>96</v>
      </c>
      <c r="J7" s="23" t="s">
        <v>97</v>
      </c>
      <c r="K7" s="23" t="s">
        <v>98</v>
      </c>
      <c r="L7" s="23" t="s">
        <v>99</v>
      </c>
      <c r="M7" s="23" t="s">
        <v>100</v>
      </c>
      <c r="N7" s="24" t="s">
        <v>101</v>
      </c>
      <c r="O7" s="24">
        <v>57.6</v>
      </c>
      <c r="P7" s="24">
        <v>69.94</v>
      </c>
      <c r="Q7" s="24">
        <v>84.05</v>
      </c>
      <c r="R7" s="24">
        <v>3630</v>
      </c>
      <c r="S7" s="24">
        <v>49036</v>
      </c>
      <c r="T7" s="24">
        <v>57.37</v>
      </c>
      <c r="U7" s="24">
        <v>854.73</v>
      </c>
      <c r="V7" s="24">
        <v>34135</v>
      </c>
      <c r="W7" s="24">
        <v>11.47</v>
      </c>
      <c r="X7" s="24">
        <v>2976.02</v>
      </c>
      <c r="Y7" s="24">
        <v>111.46</v>
      </c>
      <c r="Z7" s="24">
        <v>105.42</v>
      </c>
      <c r="AA7" s="24">
        <v>105.68</v>
      </c>
      <c r="AB7" s="24">
        <v>105.03</v>
      </c>
      <c r="AC7" s="24">
        <v>102.84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63.43</v>
      </c>
      <c r="AV7" s="24">
        <v>65.010000000000005</v>
      </c>
      <c r="AW7" s="24">
        <v>63.69</v>
      </c>
      <c r="AX7" s="24">
        <v>81.05</v>
      </c>
      <c r="AY7" s="24">
        <v>111.7</v>
      </c>
      <c r="AZ7" s="24">
        <v>67.930000000000007</v>
      </c>
      <c r="BA7" s="24">
        <v>68.53</v>
      </c>
      <c r="BB7" s="24">
        <v>69.180000000000007</v>
      </c>
      <c r="BC7" s="24">
        <v>76.319999999999993</v>
      </c>
      <c r="BD7" s="24">
        <v>80.33</v>
      </c>
      <c r="BE7" s="24">
        <v>82.75</v>
      </c>
      <c r="BF7" s="24">
        <v>757.35</v>
      </c>
      <c r="BG7" s="24">
        <v>755.01</v>
      </c>
      <c r="BH7" s="24">
        <v>760.23</v>
      </c>
      <c r="BI7" s="24">
        <v>749.71</v>
      </c>
      <c r="BJ7" s="24">
        <v>708.41</v>
      </c>
      <c r="BK7" s="24">
        <v>857.88</v>
      </c>
      <c r="BL7" s="24">
        <v>825.1</v>
      </c>
      <c r="BM7" s="24">
        <v>789.87</v>
      </c>
      <c r="BN7" s="24">
        <v>749.43</v>
      </c>
      <c r="BO7" s="24">
        <v>698.04</v>
      </c>
      <c r="BP7" s="24">
        <v>602.55999999999995</v>
      </c>
      <c r="BQ7" s="24">
        <v>100</v>
      </c>
      <c r="BR7" s="24">
        <v>100</v>
      </c>
      <c r="BS7" s="24">
        <v>100</v>
      </c>
      <c r="BT7" s="24">
        <v>100</v>
      </c>
      <c r="BU7" s="24">
        <v>100</v>
      </c>
      <c r="BV7" s="24">
        <v>94.97</v>
      </c>
      <c r="BW7" s="24">
        <v>97.07</v>
      </c>
      <c r="BX7" s="24">
        <v>98.06</v>
      </c>
      <c r="BY7" s="24">
        <v>98.46</v>
      </c>
      <c r="BZ7" s="24">
        <v>97.98</v>
      </c>
      <c r="CA7" s="24">
        <v>97.94</v>
      </c>
      <c r="CB7" s="24">
        <v>188.26</v>
      </c>
      <c r="CC7" s="24">
        <v>188.7</v>
      </c>
      <c r="CD7" s="24">
        <v>188.69</v>
      </c>
      <c r="CE7" s="24">
        <v>189.16</v>
      </c>
      <c r="CF7" s="24">
        <v>188.65</v>
      </c>
      <c r="CG7" s="24">
        <v>159.49</v>
      </c>
      <c r="CH7" s="24">
        <v>157.81</v>
      </c>
      <c r="CI7" s="24">
        <v>157.37</v>
      </c>
      <c r="CJ7" s="24">
        <v>157.44999999999999</v>
      </c>
      <c r="CK7" s="24">
        <v>159.75</v>
      </c>
      <c r="CL7" s="24">
        <v>140.97999999999999</v>
      </c>
      <c r="CM7" s="24">
        <v>58.37</v>
      </c>
      <c r="CN7" s="24">
        <v>58.73</v>
      </c>
      <c r="CO7" s="24">
        <v>56.08</v>
      </c>
      <c r="CP7" s="24">
        <v>55.28</v>
      </c>
      <c r="CQ7" s="24">
        <v>57.59</v>
      </c>
      <c r="CR7" s="24">
        <v>65.28</v>
      </c>
      <c r="CS7" s="24">
        <v>64.92</v>
      </c>
      <c r="CT7" s="24">
        <v>64.14</v>
      </c>
      <c r="CU7" s="24">
        <v>63.71</v>
      </c>
      <c r="CV7" s="24">
        <v>64.95</v>
      </c>
      <c r="CW7" s="24">
        <v>60.13</v>
      </c>
      <c r="CX7" s="24">
        <v>90.12</v>
      </c>
      <c r="CY7" s="24">
        <v>90.24</v>
      </c>
      <c r="CZ7" s="24">
        <v>90.84</v>
      </c>
      <c r="DA7" s="24">
        <v>91.02</v>
      </c>
      <c r="DB7" s="24">
        <v>91.08</v>
      </c>
      <c r="DC7" s="24">
        <v>92.72</v>
      </c>
      <c r="DD7" s="24">
        <v>92.88</v>
      </c>
      <c r="DE7" s="24">
        <v>92.9</v>
      </c>
      <c r="DF7" s="24">
        <v>92.89</v>
      </c>
      <c r="DG7" s="24">
        <v>93.08</v>
      </c>
      <c r="DH7" s="24">
        <v>96</v>
      </c>
      <c r="DI7" s="24">
        <v>23.81</v>
      </c>
      <c r="DJ7" s="24">
        <v>26.81</v>
      </c>
      <c r="DK7" s="24">
        <v>29.87</v>
      </c>
      <c r="DL7" s="24">
        <v>31.8</v>
      </c>
      <c r="DM7" s="24">
        <v>34.72</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2026-02-13T00:58:56Z</cp:lastPrinted>
  <dcterms:created xsi:type="dcterms:W3CDTF">2025-12-23T06:06:07Z</dcterms:created>
  <dcterms:modified xsi:type="dcterms:W3CDTF">2026-02-20T01:59:09Z</dcterms:modified>
  <cp:category/>
</cp:coreProperties>
</file>