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2 八代市●\05 下水道（公共：法適）\"/>
    </mc:Choice>
  </mc:AlternateContent>
  <xr:revisionPtr revIDLastSave="0" documentId="13_ncr:1_{6C047CCA-17D9-4BA0-B390-164DEBEDC662}" xr6:coauthVersionLast="47" xr6:coauthVersionMax="47" xr10:uidLastSave="{00000000-0000-0000-0000-000000000000}"/>
  <workbookProtection workbookAlgorithmName="SHA-512" workbookHashValue="W12vVs8N8iEcGkwtR1qp7lASgkp2GyBcPeYVn4MpuRAkq6Kt6NGVA/aqT8ArO/sDNjvSqXK7m2JVcNDHLml0Xw==" workbookSaltValue="XSCyLtHXQ/B/mvrr+xVT6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W10" i="4"/>
  <c r="BB8" i="4"/>
  <c r="AD8" i="4"/>
  <c r="W8" i="4"/>
  <c r="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<sst xmlns="http://schemas.openxmlformats.org/spreadsheetml/2006/main" count="231" uniqueCount="115">
  <si>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</si>
  <si>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</si>
  <si>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</si>
  <si>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</si>
  <si>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</si>
  <si>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</si>
  <si>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</si>
  <si>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</si>
  <si>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</si>
  <si>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</si>
  <si>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</si>
  <si>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</si>
  <si>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</si>
  <si>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</si>
  <si>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</si>
  <si>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</si>
  <si>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</si>
  <si>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</si>
  <si>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</si>
  <si>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</si>
  <si>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</si>
  <si>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</si>
  <si>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</si>
  <si>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</si>
  <si>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</si>
  <si>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</si>
  <si>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</si>
  <si>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</si>
  <si>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</si>
  <si>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</si>
  <si>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</si>
  <si>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</si>
  <si>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</si>
  <si>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</si>
  <si>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</si>
  <si>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</si>
  <si>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</si>
  <si>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</si>
  <si>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</si>
  <si>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</si>
  <si>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</si>
  <si>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</si>
  <si>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</si>
  <si>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</si>
  <si>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</si>
  <si>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</si>
  <si>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</si>
  <si>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</si>
  <si>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</si>
  <si>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</si>
  <si>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</si>
  <si>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</si>
  <si>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</si>
  <si>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</si>
  <si>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</si>
  <si>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</si>
  <si>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</si>
  <si>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</si>
  <si>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</si>
  <si>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</si>
  <si>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</si>
  <si>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</si>
  <si>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</si>
  <si>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</si>
  <si>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</si>
  <si>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</si>
  <si>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</si>
  <si>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</si>
  <si>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</si>
  <si>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</si>
  <si>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</si>
  <si>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</si>
  <si>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</si>
  <si>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</si>
  <si>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</si>
  <si>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</si>
  <si>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</si>
  <si>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</si>
  <si>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</si>
  <si>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</si>
  <si>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</si>
  <si>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</si>
  <si>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</si>
  <si>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</si>
  <si>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</si>
  <si>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</si>
  <si>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</si>
  <si>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</si>
  <si>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</si>
  <si>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</si>
  <si>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</si>
  <si>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</si>
  <si>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</si>
  <si>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</si>
  <si>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</si>
  <si>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</si>
  <si>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</si>
  <si>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</si>
  <si>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</si>
  <si>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</si>
  <si>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</si>
  <si>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</si>
  <si>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</si>
  <si>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</si>
  <si>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</si>
  <si>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</si>
  <si>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</si>
  <si>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</si>
  <si>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</si>
  <si>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</si>
  <si>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</si>
  <si>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</si>
  <si>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令和元年度から、不明水の調査結果や本市下水道ストックマネジメント計画に基づき、管渠の改築・更新に着手しております。
　今後も施設の老朽化度合を見極めながら、予防保全的な修繕や更新を行っていくことにより、市民生活の安全・安心の確保はもちろんのこと、経済的な効率性も追求した安定的な運営を行っていきます。</t>
    <phoneticPr fontId="4"/>
  </si>
  <si>
    <t>①②経常収支比率は100％を上回って黒字となっており、類似団体平均値も上回っています。累積欠損金もありません。今後もこの水準を維持できるよう、歳出の削減と収入の確保等に努めます。
③④流動比率及び企業債残高対事業規模比率については昨年度より減少しており、全国平均と類似団体平均のどちらも下回っている状況です。財源の多くを企業債に依存しているため、今後の投資規模が適正であるかの分析や、各年度における償還額の範囲内の額を原則とした借入により、企業債残高の縮減に努めます。
⑤経費回収率は、昨年度に比べて数値は減少しており平均値も下回っています。令和5年5月請求分から料金改定を行ったため増収となっていますが、今後も使用料対象経費の削減及び水洗化促進による収入確保に引続き努めます。
⑥汚水処理原価は昨年度に比べて数値は増加し、平均値も上回っています。今後の投資の適正化を行うことにより、資本費の更なる削減に努めます。
⑦施設利用率は、処理水量の増加に対応するため、令和３年度に処理能力を向上させたことにより、平均値を下回っています。今後も未普及対象地域の整備を進めるとともに、供用開始区域における水洗化率の改善を図り、汚水量に合わせた適正規模での施設の運用を図っていきます。
⑧本市の下水道事業が整備途上であるため、平均値よりも低い水準にあります。公共用水域の水質保全や使用料収入の確保のために、今後も各種媒体を用いた周知や未接続世帯への戸別訪問を継続し、水洗化率の向上に努めます。</t>
    <rPh sb="253" eb="255">
      <t>ゲンショウ</t>
    </rPh>
    <rPh sb="276" eb="277">
      <t>ガツ</t>
    </rPh>
    <rPh sb="277" eb="279">
      <t>セイキュウ</t>
    </rPh>
    <rPh sb="279" eb="280">
      <t>ブン</t>
    </rPh>
    <rPh sb="287" eb="288">
      <t>オコナ</t>
    </rPh>
    <rPh sb="292" eb="294">
      <t>ゾウシュウ</t>
    </rPh>
    <rPh sb="303" eb="305">
      <t>コンゴ</t>
    </rPh>
    <rPh sb="341" eb="343">
      <t>オスイ</t>
    </rPh>
    <rPh sb="343" eb="345">
      <t>ショリ</t>
    </rPh>
    <rPh sb="345" eb="346">
      <t>ハラ</t>
    </rPh>
    <rPh sb="348" eb="350">
      <t>サクネン</t>
    </rPh>
    <rPh sb="350" eb="351">
      <t>ド</t>
    </rPh>
    <rPh sb="352" eb="353">
      <t>クラ</t>
    </rPh>
    <rPh sb="355" eb="357">
      <t>スウチ</t>
    </rPh>
    <rPh sb="358" eb="360">
      <t>ゾウカ</t>
    </rPh>
    <rPh sb="362" eb="364">
      <t>ヘイキン</t>
    </rPh>
    <rPh sb="364" eb="365">
      <t>チ</t>
    </rPh>
    <rPh sb="366" eb="368">
      <t>ウワマワ</t>
    </rPh>
    <rPh sb="374" eb="376">
      <t>コンゴ</t>
    </rPh>
    <rPh sb="377" eb="379">
      <t>トウシ</t>
    </rPh>
    <rPh sb="380" eb="383">
      <t>テキセイカ</t>
    </rPh>
    <rPh sb="384" eb="385">
      <t>オコナ</t>
    </rPh>
    <rPh sb="392" eb="394">
      <t>シホン</t>
    </rPh>
    <rPh sb="394" eb="395">
      <t>ヒ</t>
    </rPh>
    <rPh sb="396" eb="397">
      <t>サラ</t>
    </rPh>
    <rPh sb="399" eb="401">
      <t>サクゲン</t>
    </rPh>
    <rPh sb="402" eb="403">
      <t>ツト</t>
    </rPh>
    <phoneticPr fontId="4"/>
  </si>
  <si>
    <t>　本市の下水道事業は、経営の健全化や事業の計画性・透明性の向上を図り、長期的に安定した事業運営を行うため、平成27年4月に地方公営企業法を一部適用し、企業会計に移行しました。
　また、将来にわたる持続的な事業経営を見据え、平成29年度から令和8年度を計画期間とした経営戦略を策定し、令和2年3月に、進捗状況を踏まえた改定を行いました。さらに経営健全化のため、令和5年5月請求分から料金改定を行いました。令和6年度に農業集落排水事業と特定地域生活排水処理事業を企業会計へ移行しており、令和7年度は経営戦略の改定を行います。
　今後も適正な料金設定などによる収入確保や維持管理費の削減及び投資効率化により基準外繰入金の抑制を図り、一般会計繰入金に頼らない経営を目指し、定期的に経営戦略の見直しなどを行っていきます。</t>
    <rPh sb="184" eb="185">
      <t>ガツ</t>
    </rPh>
    <rPh sb="185" eb="187">
      <t>セイキュウ</t>
    </rPh>
    <rPh sb="187" eb="188">
      <t>ブン</t>
    </rPh>
    <rPh sb="195" eb="196">
      <t>オコナ</t>
    </rPh>
    <rPh sb="201" eb="203">
      <t>レイワ</t>
    </rPh>
    <rPh sb="204" eb="205">
      <t>ネン</t>
    </rPh>
    <rPh sb="205" eb="206">
      <t>ド</t>
    </rPh>
    <rPh sb="207" eb="209">
      <t>ノウギョウ</t>
    </rPh>
    <rPh sb="209" eb="213">
      <t>シュウラクハイスイ</t>
    </rPh>
    <rPh sb="213" eb="215">
      <t>ジギョウ</t>
    </rPh>
    <rPh sb="216" eb="218">
      <t>トクテイ</t>
    </rPh>
    <rPh sb="218" eb="220">
      <t>チイキ</t>
    </rPh>
    <rPh sb="220" eb="222">
      <t>セイカツ</t>
    </rPh>
    <rPh sb="222" eb="224">
      <t>ハイスイ</t>
    </rPh>
    <rPh sb="224" eb="226">
      <t>ショリ</t>
    </rPh>
    <rPh sb="226" eb="228">
      <t>ジギョウ</t>
    </rPh>
    <rPh sb="229" eb="231">
      <t>キギョウ</t>
    </rPh>
    <rPh sb="231" eb="233">
      <t>カイケイ</t>
    </rPh>
    <rPh sb="234" eb="236">
      <t>イコウ</t>
    </rPh>
    <rPh sb="241" eb="243">
      <t>レイワ</t>
    </rPh>
    <rPh sb="244" eb="246">
      <t>ネンド</t>
    </rPh>
    <rPh sb="247" eb="249">
      <t>ケイエイ</t>
    </rPh>
    <rPh sb="249" eb="251">
      <t>センリャク</t>
    </rPh>
    <rPh sb="252" eb="254">
      <t>カイテイ</t>
    </rPh>
    <rPh sb="255" eb="25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</si>
</sst>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shrinkToFit="1"/>
      <protection locked="0"/>
    </xf>
    <xf numFmtId="0" fontId="15" fillId="0" borderId="0" xfId="0" applyFont="1" applyAlignment="1" applyProtection="1">
      <alignment horizontal="left" vertical="top" wrapText="1" shrinkToFit="1"/>
      <protection locked="0"/>
    </xf>
    <xf numFmtId="0" fontId="15" fillId="0" borderId="7" xfId="0" applyFont="1" applyBorder="1" applyAlignment="1" applyProtection="1">
      <alignment horizontal="left" vertical="top" wrapText="1" shrinkToFit="1"/>
      <protection locked="0"/>
    </xf>
    <xf numFmtId="0" fontId="15" fillId="0" borderId="8" xfId="0" applyFont="1" applyBorder="1" applyAlignment="1" applyProtection="1">
      <alignment horizontal="left" vertical="top" wrapText="1" shrinkToFit="1"/>
      <protection locked="0"/>
    </xf>
    <xf numFmtId="0" fontId="15" fillId="0" borderId="1" xfId="0" applyFont="1" applyBorder="1" applyAlignment="1" applyProtection="1">
      <alignment horizontal="left" vertical="top" wrapText="1" shrinkToFit="1"/>
      <protection locked="0"/>
    </xf>
    <xf numFmtId="0" fontId="15" fillId="0" borderId="9" xfId="0" applyFont="1" applyBorder="1" applyAlignment="1" applyProtection="1">
      <alignment horizontal="left" vertical="top" wrapText="1" shrinkToFi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0.05</c:v>
                </c:pt>
                <c:pt idx="1">
                  <c:v>0.09</c:v>
                </c:pt>
                <c:pt idx="2" formatCode="#,##0.00;&quot;△&quot;#,##0.00">
                  <c:v>0</c:v>
                </c:pt>
                <c:pt idx="3">
                  <c:v>0.01</c:v>
                </c:pt>
                <c:pt idx="4" formatCode="#,##0.00;&quot;△&quot;#,##0.00">
                  <c:v>0</c:v>
                </c:pt>
              </c:numCache>
            </c:numRef>
          </c:val>
          <c:extLst>
            <c:ext xmlns:c16="http://schemas.microsoft.com/office/drawing/2014/chart" uri="{C3380CC4-5D6E-409C-BE32-E72D297353CC}">
              <c16:uniqueId val="{00000000-F5CE-4148-8A89-1DED8047C7B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F5CE-4148-8A89-1DED8047C7B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75.680000000000007</c:v>
                </c:pt>
                <c:pt idx="1">
                  <c:v>56.78</c:v>
                </c:pt>
                <c:pt idx="2">
                  <c:v>56.67</c:v>
                </c:pt>
                <c:pt idx="3">
                  <c:v>55.89</c:v>
                </c:pt>
                <c:pt idx="4">
                  <c:v>55.93</c:v>
                </c:pt>
              </c:numCache>
            </c:numRef>
          </c:val>
          <c:extLst>
            <c:ext xmlns:c16="http://schemas.microsoft.com/office/drawing/2014/chart" uri="{C3380CC4-5D6E-409C-BE32-E72D297353CC}">
              <c16:uniqueId val="{00000000-3728-4B7C-8C5D-01F27B69A2B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3728-4B7C-8C5D-01F27B69A2B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85.83</c:v>
                </c:pt>
                <c:pt idx="1">
                  <c:v>87.43</c:v>
                </c:pt>
                <c:pt idx="2">
                  <c:v>86.94</c:v>
                </c:pt>
                <c:pt idx="3">
                  <c:v>86.83</c:v>
                </c:pt>
                <c:pt idx="4">
                  <c:v>87.91</c:v>
                </c:pt>
              </c:numCache>
            </c:numRef>
          </c:val>
          <c:extLst>
            <c:ext xmlns:c16="http://schemas.microsoft.com/office/drawing/2014/chart" uri="{C3380CC4-5D6E-409C-BE32-E72D297353CC}">
              <c16:uniqueId val="{00000000-301B-4077-9833-3B46EA96D59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01B-4077-9833-3B46EA96D59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113.76</c:v>
                </c:pt>
                <c:pt idx="1">
                  <c:v>114.74</c:v>
                </c:pt>
                <c:pt idx="2">
                  <c:v>111.81</c:v>
                </c:pt>
                <c:pt idx="3">
                  <c:v>111.13</c:v>
                </c:pt>
                <c:pt idx="4">
                  <c:v>112.33</c:v>
                </c:pt>
              </c:numCache>
            </c:numRef>
          </c:val>
          <c:extLst>
            <c:ext xmlns:c16="http://schemas.microsoft.com/office/drawing/2014/chart" uri="{C3380CC4-5D6E-409C-BE32-E72D297353CC}">
              <c16:uniqueId val="{00000000-8177-433B-A3FE-183356FF52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8177-433B-A3FE-183356FF52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18.97</c:v>
                </c:pt>
                <c:pt idx="1">
                  <c:v>20.91</c:v>
                </c:pt>
                <c:pt idx="2">
                  <c:v>23.51</c:v>
                </c:pt>
                <c:pt idx="3">
                  <c:v>25.51</c:v>
                </c:pt>
                <c:pt idx="4">
                  <c:v>28.11</c:v>
                </c:pt>
              </c:numCache>
            </c:numRef>
          </c:val>
          <c:extLst>
            <c:ext xmlns:c16="http://schemas.microsoft.com/office/drawing/2014/chart" uri="{C3380CC4-5D6E-409C-BE32-E72D297353CC}">
              <c16:uniqueId val="{00000000-FC7D-4683-BE80-0B4A732AE6B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FC7D-4683-BE80-0B4A732AE6B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FC-43E2-9F61-3095101962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BAFC-43E2-9F61-3095101962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3E-4781-BF59-37E11F00DC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723E-4781-BF59-37E11F00DC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54.49</c:v>
                </c:pt>
                <c:pt idx="1">
                  <c:v>53.61</c:v>
                </c:pt>
                <c:pt idx="2">
                  <c:v>38.53</c:v>
                </c:pt>
                <c:pt idx="3">
                  <c:v>42.13</c:v>
                </c:pt>
                <c:pt idx="4">
                  <c:v>36.32</c:v>
                </c:pt>
              </c:numCache>
            </c:numRef>
          </c:val>
          <c:extLst>
            <c:ext xmlns:c16="http://schemas.microsoft.com/office/drawing/2014/chart" uri="{C3380CC4-5D6E-409C-BE32-E72D297353CC}">
              <c16:uniqueId val="{00000000-2211-4C6D-9801-1FBC362CAC5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2211-4C6D-9801-1FBC362CAC5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591.9</c:v>
                </c:pt>
                <c:pt idx="1">
                  <c:v>600.08000000000004</c:v>
                </c:pt>
                <c:pt idx="2">
                  <c:v>609.91999999999996</c:v>
                </c:pt>
                <c:pt idx="3">
                  <c:v>490.13</c:v>
                </c:pt>
                <c:pt idx="4">
                  <c:v>465.01</c:v>
                </c:pt>
              </c:numCache>
            </c:numRef>
          </c:val>
          <c:extLst>
            <c:ext xmlns:c16="http://schemas.microsoft.com/office/drawing/2014/chart" uri="{C3380CC4-5D6E-409C-BE32-E72D297353CC}">
              <c16:uniqueId val="{00000000-3A2B-4632-B6A8-5EF08633E4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3A2B-4632-B6A8-5EF08633E4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72.680000000000007</c:v>
                </c:pt>
                <c:pt idx="1">
                  <c:v>74.34</c:v>
                </c:pt>
                <c:pt idx="2">
                  <c:v>77.58</c:v>
                </c:pt>
                <c:pt idx="3">
                  <c:v>82.43</c:v>
                </c:pt>
                <c:pt idx="4">
                  <c:v>79.45</c:v>
                </c:pt>
              </c:numCache>
            </c:numRef>
          </c:val>
          <c:extLst>
            <c:ext xmlns:c16="http://schemas.microsoft.com/office/drawing/2014/chart" uri="{C3380CC4-5D6E-409C-BE32-E72D297353CC}">
              <c16:uniqueId val="{00000000-9BC2-4074-9A10-16C855D727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9BC2-4074-9A10-16C855D727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258.38</c:v>
                </c:pt>
                <c:pt idx="1">
                  <c:v>253.03</c:v>
                </c:pt>
                <c:pt idx="2">
                  <c:v>241.36</c:v>
                </c:pt>
                <c:pt idx="3">
                  <c:v>239.59</c:v>
                </c:pt>
                <c:pt idx="4">
                  <c:v>251.73</c:v>
                </c:pt>
              </c:numCache>
            </c:numRef>
          </c:val>
          <c:extLst>
            <c:ext xmlns:c16="http://schemas.microsoft.com/office/drawing/2014/chart" uri="{C3380CC4-5D6E-409C-BE32-E72D297353CC}">
              <c16:uniqueId val="{00000000-AB1C-4104-B211-26A89DD629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AB1C-4104-B211-26A89DD629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6" zoomScale="90" zoomScaleNormal="90" workbookViewId="0">
      <selection activeCell="BO90" sqref="BO90"/>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熊本県　八代市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71" t="str">
        <f>データ!$M$6</f>
        <v>非設置</v>
      </c>
      <c r="AE8" s="71"/>
      <c r="AF8" s="71"/>
      <c r="AG8" s="71"/>
      <c r="AH8" s="71"/>
      <c r="AI8" s="71"/>
      <c r="AJ8" s="71"/>
      <c r="AK8" s="3"/>
      <c r="AL8" s="44">
        <f>データ!S6</f>
        <v>120023</v>
      </c>
      <c r="AM8" s="44"/>
      <c r="AN8" s="44"/>
      <c r="AO8" s="44"/>
      <c r="AP8" s="44"/>
      <c r="AQ8" s="44"/>
      <c r="AR8" s="44"/>
      <c r="AS8" s="44"/>
      <c r="AT8" s="45">
        <f>データ!T6</f>
        <v>681.3</v>
      </c>
      <c r="AU8" s="45"/>
      <c r="AV8" s="45"/>
      <c r="AW8" s="45"/>
      <c r="AX8" s="45"/>
      <c r="AY8" s="45"/>
      <c r="AZ8" s="45"/>
      <c r="BA8" s="45"/>
      <c r="BB8" s="45">
        <f>データ!U6</f>
        <v>176.17</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56.88</v>
      </c>
      <c r="J10" s="45"/>
      <c r="K10" s="45"/>
      <c r="L10" s="45"/>
      <c r="M10" s="45"/>
      <c r="N10" s="45"/>
      <c r="O10" s="45"/>
      <c r="P10" s="45">
        <f>データ!P6</f>
        <v>44.71</v>
      </c>
      <c r="Q10" s="45"/>
      <c r="R10" s="45"/>
      <c r="S10" s="45"/>
      <c r="T10" s="45"/>
      <c r="U10" s="45"/>
      <c r="V10" s="45"/>
      <c r="W10" s="45">
        <f>データ!Q6</f>
        <v>82.95</v>
      </c>
      <c r="X10" s="45"/>
      <c r="Y10" s="45"/>
      <c r="Z10" s="45"/>
      <c r="AA10" s="45"/>
      <c r="AB10" s="45"/>
      <c r="AC10" s="45"/>
      <c r="AD10" s="44">
        <f>データ!R6</f>
        <v>3760</v>
      </c>
      <c r="AE10" s="44"/>
      <c r="AF10" s="44"/>
      <c r="AG10" s="44"/>
      <c r="AH10" s="44"/>
      <c r="AI10" s="44"/>
      <c r="AJ10" s="44"/>
      <c r="AK10" s="2"/>
      <c r="AL10" s="44">
        <f>データ!V6</f>
        <v>53317</v>
      </c>
      <c r="AM10" s="44"/>
      <c r="AN10" s="44"/>
      <c r="AO10" s="44"/>
      <c r="AP10" s="44"/>
      <c r="AQ10" s="44"/>
      <c r="AR10" s="44"/>
      <c r="AS10" s="44"/>
      <c r="AT10" s="45">
        <f>データ!W6</f>
        <v>16.28</v>
      </c>
      <c r="AU10" s="45"/>
      <c r="AV10" s="45"/>
      <c r="AW10" s="45"/>
      <c r="AX10" s="45"/>
      <c r="AY10" s="45"/>
      <c r="AZ10" s="45"/>
      <c r="BA10" s="45"/>
      <c r="BB10" s="45">
        <f>データ!X6</f>
        <v>3275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NAb2AJsEz3vcvyaEgdNY8i06ifu0eBQ6qWwP/iSqrzlusLHjsmT4ISH7JkxONzQFPBwpYun0hlR85yaNhDWbg==" saltValue="QCHa0kWJlhDQlMS/MwX5X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432024</v>
      </c>
      <c r="D6" s="19">
        <f t="shared" si="3"/>
        <v>46</v>
      </c>
      <c r="E6" s="19">
        <f t="shared" si="3"/>
        <v>17</v>
      </c>
      <c r="F6" s="19">
        <f t="shared" si="3"/>
        <v>1</v>
      </c>
      <c r="G6" s="19">
        <f t="shared" si="3"/>
        <v>0</v>
      </c>
      <c r="H6" s="19" t="str">
        <f t="shared" si="3"/>
        <v>熊本県　八代市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56.88</v>
      </c>
      <c r="P6" s="20">
        <f t="shared" si="3"/>
        <v>44.71</v>
      </c>
      <c r="Q6" s="20">
        <f t="shared" si="3"/>
        <v>82.95</v>
      </c>
      <c r="R6" s="20">
        <f t="shared" si="3"/>
        <v>3760</v>
      </c>
      <c r="S6" s="20">
        <f t="shared" si="3"/>
        <v>120023</v>
      </c>
      <c r="T6" s="20">
        <f t="shared" si="3"/>
        <v>681.3</v>
      </c>
      <c r="U6" s="20">
        <f t="shared" si="3"/>
        <v>176.17</v>
      </c>
      <c r="V6" s="20">
        <f t="shared" si="3"/>
        <v>53317</v>
      </c>
      <c r="W6" s="20">
        <f t="shared" si="3"/>
        <v>16.28</v>
      </c>
      <c r="X6" s="20">
        <f t="shared" si="3"/>
        <v>3275</v>
      </c>
      <c r="Y6" s="21">
        <f>IF(Y7="",NA(),Y7)</f>
        <v>113.76</v>
      </c>
      <c r="Z6" s="21">
        <f t="shared" ref="Z6:AH6" si="4">IF(Z7="",NA(),Z7)</f>
        <v>114.74</v>
      </c>
      <c r="AA6" s="21">
        <f t="shared" si="4"/>
        <v>111.81</v>
      </c>
      <c r="AB6" s="21">
        <f t="shared" si="4"/>
        <v>111.13</v>
      </c>
      <c r="AC6" s="21">
        <f t="shared" si="4"/>
        <v>112.33</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54.49</v>
      </c>
      <c r="AV6" s="21">
        <f t="shared" ref="AV6:BD6" si="6">IF(AV7="",NA(),AV7)</f>
        <v>53.61</v>
      </c>
      <c r="AW6" s="21">
        <f t="shared" si="6"/>
        <v>38.53</v>
      </c>
      <c r="AX6" s="21">
        <f t="shared" si="6"/>
        <v>42.13</v>
      </c>
      <c r="AY6" s="21">
        <f t="shared" si="6"/>
        <v>36.32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591.9</v>
      </c>
      <c r="BG6" s="21">
        <f t="shared" ref="BG6:BO6" si="7">IF(BG7="",NA(),BG7)</f>
        <v>600.08000000000004</v>
      </c>
      <c r="BH6" s="21">
        <f t="shared" si="7"/>
        <v>609.91999999999996</v>
      </c>
      <c r="BI6" s="21">
        <f t="shared" si="7"/>
        <v>490.13</v>
      </c>
      <c r="BJ6" s="21">
        <f t="shared" si="7"/>
        <v>465.01</v>
      </c>
      <c r="BK6" s="21">
        <f t="shared" si="7"/>
        <v>857.88</v>
      </c>
      <c r="BL6" s="21">
        <f t="shared" si="7"/>
        <v>825.1</v>
      </c>
      <c r="BM6" s="21">
        <f t="shared" si="7"/>
        <v>789.87</v>
      </c>
      <c r="BN6" s="21">
        <f t="shared" si="7"/>
        <v>749.43</v>
      </c>
      <c r="BO6" s="21">
        <f t="shared" si="7"/>
        <v>698.04</v>
      </c>
      <c r="BP6" s="20" t="str">
        <f>IF(BP7="","",IF(BP7="-","【-】","【"&amp;SUBSTITUTE(TEXT(BP7,"#,##0.00"),"-","△")&amp;"】"))</f>
        <v>【602.56】</v>
      </c>
      <c r="BQ6" s="21">
        <f>IF(BQ7="",NA(),BQ7)</f>
        <v>72.680000000000007</v>
      </c>
      <c r="BR6" s="21">
        <f t="shared" ref="BR6:BZ6" si="8">IF(BR7="",NA(),BR7)</f>
        <v>74.34</v>
      </c>
      <c r="BS6" s="21">
        <f t="shared" si="8"/>
        <v>77.58</v>
      </c>
      <c r="BT6" s="21">
        <f t="shared" si="8"/>
        <v>82.43</v>
      </c>
      <c r="BU6" s="21">
        <f t="shared" si="8"/>
        <v>79.45</v>
      </c>
      <c r="BV6" s="21">
        <f t="shared" si="8"/>
        <v>94.97</v>
      </c>
      <c r="BW6" s="21">
        <f t="shared" si="8"/>
        <v>97.07</v>
      </c>
      <c r="BX6" s="21">
        <f t="shared" si="8"/>
        <v>98.06</v>
      </c>
      <c r="BY6" s="21">
        <f t="shared" si="8"/>
        <v>98.46</v>
      </c>
      <c r="BZ6" s="21">
        <f t="shared" si="8"/>
        <v>97.98</v>
      </c>
      <c r="CA6" s="20" t="str">
        <f>IF(CA7="","",IF(CA7="-","【-】","【"&amp;SUBSTITUTE(TEXT(CA7,"#,##0.00"),"-","△")&amp;"】"))</f>
        <v>【97.94】</v>
      </c>
      <c r="CB6" s="21">
        <f>IF(CB7="",NA(),CB7)</f>
        <v>258.38</v>
      </c>
      <c r="CC6" s="21">
        <f t="shared" ref="CC6:CK6" si="9">IF(CC7="",NA(),CC7)</f>
        <v>253.03</v>
      </c>
      <c r="CD6" s="21">
        <f t="shared" si="9"/>
        <v>241.36</v>
      </c>
      <c r="CE6" s="21">
        <f t="shared" si="9"/>
        <v>239.59</v>
      </c>
      <c r="CF6" s="21">
        <f t="shared" si="9"/>
        <v>251.73</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75.680000000000007</v>
      </c>
      <c r="CN6" s="21">
        <f t="shared" ref="CN6:CV6" si="10">IF(CN7="",NA(),CN7)</f>
        <v>56.78</v>
      </c>
      <c r="CO6" s="21">
        <f t="shared" si="10"/>
        <v>56.67</v>
      </c>
      <c r="CP6" s="21">
        <f t="shared" si="10"/>
        <v>55.89</v>
      </c>
      <c r="CQ6" s="21">
        <f t="shared" si="10"/>
        <v>55.93</v>
      </c>
      <c r="CR6" s="21">
        <f t="shared" si="10"/>
        <v>65.28</v>
      </c>
      <c r="CS6" s="21">
        <f t="shared" si="10"/>
        <v>64.92</v>
      </c>
      <c r="CT6" s="21">
        <f t="shared" si="10"/>
        <v>64.14</v>
      </c>
      <c r="CU6" s="21">
        <f t="shared" si="10"/>
        <v>63.71</v>
      </c>
      <c r="CV6" s="21">
        <f t="shared" si="10"/>
        <v>64.95</v>
      </c>
      <c r="CW6" s="20" t="str">
        <f>IF(CW7="","",IF(CW7="-","【-】","【"&amp;SUBSTITUTE(TEXT(CW7,"#,##0.00"),"-","△")&amp;"】"))</f>
        <v>【60.13】</v>
      </c>
      <c r="CX6" s="21">
        <f>IF(CX7="",NA(),CX7)</f>
        <v>85.83</v>
      </c>
      <c r="CY6" s="21">
        <f t="shared" ref="CY6:DG6" si="11">IF(CY7="",NA(),CY7)</f>
        <v>87.43</v>
      </c>
      <c r="CZ6" s="21">
        <f t="shared" si="11"/>
        <v>86.94</v>
      </c>
      <c r="DA6" s="21">
        <f t="shared" si="11"/>
        <v>86.83</v>
      </c>
      <c r="DB6" s="21">
        <f t="shared" si="11"/>
        <v>87.91</v>
      </c>
      <c r="DC6" s="21">
        <f t="shared" si="11"/>
        <v>92.72</v>
      </c>
      <c r="DD6" s="21">
        <f t="shared" si="11"/>
        <v>92.88</v>
      </c>
      <c r="DE6" s="21">
        <f t="shared" si="11"/>
        <v>92.9</v>
      </c>
      <c r="DF6" s="21">
        <f t="shared" si="11"/>
        <v>92.89</v>
      </c>
      <c r="DG6" s="21">
        <f t="shared" si="11"/>
        <v>93.08</v>
      </c>
      <c r="DH6" s="20" t="str">
        <f>IF(DH7="","",IF(DH7="-","【-】","【"&amp;SUBSTITUTE(TEXT(DH7,"#,##0.00"),"-","△")&amp;"】"))</f>
        <v>【96.00】</v>
      </c>
      <c r="DI6" s="21">
        <f>IF(DI7="",NA(),DI7)</f>
        <v>18.97</v>
      </c>
      <c r="DJ6" s="21">
        <f t="shared" ref="DJ6:DR6" si="12">IF(DJ7="",NA(),DJ7)</f>
        <v>20.91</v>
      </c>
      <c r="DK6" s="21">
        <f t="shared" si="12"/>
        <v>23.51</v>
      </c>
      <c r="DL6" s="21">
        <f t="shared" si="12"/>
        <v>25.51</v>
      </c>
      <c r="DM6" s="21">
        <f t="shared" si="12"/>
        <v>28.11</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0.05</v>
      </c>
      <c r="EF6" s="21">
        <f t="shared" ref="EF6:EN6" si="14">IF(EF7="",NA(),EF7)</f>
        <v>0.09</v>
      </c>
      <c r="EG6" s="20">
        <f t="shared" si="14"/>
        <v>0</v>
      </c>
      <c r="EH6" s="21">
        <f t="shared" si="14"/>
        <v>0.01</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432024</v>
      </c>
      <c r="D7" s="23">
        <v>46</v>
      </c>
      <c r="E7" s="23">
        <v>17</v>
      </c>
      <c r="F7" s="23">
        <v>1</v>
      </c>
      <c r="G7" s="23">
        <v>0</v>
      </c>
      <c r="H7" s="23" t="s">
        <v>96</v>
      </c>
      <c r="I7" s="23" t="s">
        <v>97</v>
      </c>
      <c r="J7" s="23" t="s">
        <v>98</v>
      </c>
      <c r="K7" s="23" t="s">
        <v>99</v>
      </c>
      <c r="L7" s="23" t="s">
        <v>100</v>
      </c>
      <c r="M7" s="23" t="s">
        <v>101</v>
      </c>
      <c r="N7" s="24" t="s">
        <v>102</v>
      </c>
      <c r="O7" s="24">
        <v>56.88</v>
      </c>
      <c r="P7" s="24">
        <v>44.71</v>
      </c>
      <c r="Q7" s="24">
        <v>82.95</v>
      </c>
      <c r="R7" s="24">
        <v>3760</v>
      </c>
      <c r="S7" s="24">
        <v>120023</v>
      </c>
      <c r="T7" s="24">
        <v>681.3</v>
      </c>
      <c r="U7" s="24">
        <v>176.17</v>
      </c>
      <c r="V7" s="24">
        <v>53317</v>
      </c>
      <c r="W7" s="24">
        <v>16.28</v>
      </c>
      <c r="X7" s="24">
        <v>3275</v>
      </c>
      <c r="Y7" s="24">
        <v>113.76</v>
      </c>
      <c r="Z7" s="24">
        <v>114.74</v>
      </c>
      <c r="AA7" s="24">
        <v>111.81</v>
      </c>
      <c r="AB7" s="24">
        <v>111.13</v>
      </c>
      <c r="AC7" s="24">
        <v>112.33</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54.49</v>
      </c>
      <c r="AV7" s="24">
        <v>53.61</v>
      </c>
      <c r="AW7" s="24">
        <v>38.53</v>
      </c>
      <c r="AX7" s="24">
        <v>42.13</v>
      </c>
      <c r="AY7" s="24">
        <v>36.32</v>
      </c>
      <c r="AZ7" s="24">
        <v>67.930000000000007</v>
      </c>
      <c r="BA7" s="24">
        <v>68.53</v>
      </c>
      <c r="BB7" s="24">
        <v>69.180000000000007</v>
      </c>
      <c r="BC7" s="24">
        <v>76.319999999999993</v>
      </c>
      <c r="BD7" s="24">
        <v>80.33</v>
      </c>
      <c r="BE7" s="24">
        <v>82.75</v>
      </c>
      <c r="BF7" s="24">
        <v>591.9</v>
      </c>
      <c r="BG7" s="24">
        <v>600.08000000000004</v>
      </c>
      <c r="BH7" s="24">
        <v>609.91999999999996</v>
      </c>
      <c r="BI7" s="24">
        <v>490.13</v>
      </c>
      <c r="BJ7" s="24">
        <v>465.01</v>
      </c>
      <c r="BK7" s="24">
        <v>857.88</v>
      </c>
      <c r="BL7" s="24">
        <v>825.1</v>
      </c>
      <c r="BM7" s="24">
        <v>789.87</v>
      </c>
      <c r="BN7" s="24">
        <v>749.43</v>
      </c>
      <c r="BO7" s="24">
        <v>698.04</v>
      </c>
      <c r="BP7" s="24">
        <v>602.55999999999995</v>
      </c>
      <c r="BQ7" s="24">
        <v>72.680000000000007</v>
      </c>
      <c r="BR7" s="24">
        <v>74.34</v>
      </c>
      <c r="BS7" s="24">
        <v>77.58</v>
      </c>
      <c r="BT7" s="24">
        <v>82.43</v>
      </c>
      <c r="BU7" s="24">
        <v>79.45</v>
      </c>
      <c r="BV7" s="24">
        <v>94.97</v>
      </c>
      <c r="BW7" s="24">
        <v>97.07</v>
      </c>
      <c r="BX7" s="24">
        <v>98.06</v>
      </c>
      <c r="BY7" s="24">
        <v>98.46</v>
      </c>
      <c r="BZ7" s="24">
        <v>97.98</v>
      </c>
      <c r="CA7" s="24">
        <v>97.94</v>
      </c>
      <c r="CB7" s="24">
        <v>258.38</v>
      </c>
      <c r="CC7" s="24">
        <v>253.03</v>
      </c>
      <c r="CD7" s="24">
        <v>241.36</v>
      </c>
      <c r="CE7" s="24">
        <v>239.59</v>
      </c>
      <c r="CF7" s="24">
        <v>251.73</v>
      </c>
      <c r="CG7" s="24">
        <v>159.49</v>
      </c>
      <c r="CH7" s="24">
        <v>157.81</v>
      </c>
      <c r="CI7" s="24">
        <v>157.37</v>
      </c>
      <c r="CJ7" s="24">
        <v>157.44999999999999</v>
      </c>
      <c r="CK7" s="24">
        <v>159.75</v>
      </c>
      <c r="CL7" s="24">
        <v>140.97999999999999</v>
      </c>
      <c r="CM7" s="24">
        <v>75.680000000000007</v>
      </c>
      <c r="CN7" s="24">
        <v>56.78</v>
      </c>
      <c r="CO7" s="24">
        <v>56.67</v>
      </c>
      <c r="CP7" s="24">
        <v>55.89</v>
      </c>
      <c r="CQ7" s="24">
        <v>55.93</v>
      </c>
      <c r="CR7" s="24">
        <v>65.28</v>
      </c>
      <c r="CS7" s="24">
        <v>64.92</v>
      </c>
      <c r="CT7" s="24">
        <v>64.14</v>
      </c>
      <c r="CU7" s="24">
        <v>63.71</v>
      </c>
      <c r="CV7" s="24">
        <v>64.95</v>
      </c>
      <c r="CW7" s="24">
        <v>60.13</v>
      </c>
      <c r="CX7" s="24">
        <v>85.83</v>
      </c>
      <c r="CY7" s="24">
        <v>87.43</v>
      </c>
      <c r="CZ7" s="24">
        <v>86.94</v>
      </c>
      <c r="DA7" s="24">
        <v>86.83</v>
      </c>
      <c r="DB7" s="24">
        <v>87.91</v>
      </c>
      <c r="DC7" s="24">
        <v>92.72</v>
      </c>
      <c r="DD7" s="24">
        <v>92.88</v>
      </c>
      <c r="DE7" s="24">
        <v>92.9</v>
      </c>
      <c r="DF7" s="24">
        <v>92.89</v>
      </c>
      <c r="DG7" s="24">
        <v>93.08</v>
      </c>
      <c r="DH7" s="24">
        <v>96</v>
      </c>
      <c r="DI7" s="24">
        <v>18.97</v>
      </c>
      <c r="DJ7" s="24">
        <v>20.91</v>
      </c>
      <c r="DK7" s="24">
        <v>23.51</v>
      </c>
      <c r="DL7" s="24">
        <v>25.51</v>
      </c>
      <c r="DM7" s="24">
        <v>28.11</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0.05</v>
      </c>
      <c r="EF7" s="24">
        <v>0.09</v>
      </c>
      <c r="EG7" s="24">
        <v>0</v>
      </c>
      <c r="EH7" s="24">
        <v>0.01</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2026-02-04T11:17:11Z</cp:lastPrinted>
  <dcterms:created xsi:type="dcterms:W3CDTF">2025-12-23T06:06:06Z</dcterms:created>
  <dcterms:modified xsi:type="dcterms:W3CDTF">2026-02-20T00:44:45Z</dcterms:modified>
  <cp:category/>
</cp:coreProperties>
</file>