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480\Desktop\260203〆切　公営企業に係る経営比較分析表（令和６年度決算）の分析等について\作業用\"/>
    </mc:Choice>
  </mc:AlternateContent>
  <xr:revisionPtr revIDLastSave="0" documentId="13_ncr:1_{1CF17ED6-27B1-4BAA-AF1A-A7C933C03A42}" xr6:coauthVersionLast="47" xr6:coauthVersionMax="47" xr10:uidLastSave="{00000000-0000-0000-0000-000000000000}"/>
  <workbookProtection workbookAlgorithmName="SHA-512" workbookHashValue="JpOrjLIVmrTraZZ6O/hDigkDJ7gJnP+S/BekgIhB2P2nGUmNH0gQtDQHr5IKS/v5gJ46EgCuC8JF5hwSMx9TNg==" workbookSaltValue="fxRJz8KDzJgE+aLB+X4t5g==" workbookSpinCount="100000" lockStructure="1"/>
  <bookViews>
    <workbookView xWindow="780" yWindow="780" windowWidth="25440" windowHeight="1515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Z6" i="5"/>
  <c r="ID8" i="4" s="1"/>
  <c r="Y6" i="5"/>
  <c r="FZ12" i="4" s="1"/>
  <c r="X6" i="5"/>
  <c r="EG12" i="4" s="1"/>
  <c r="W6" i="5"/>
  <c r="V6" i="5"/>
  <c r="AU12" i="4" s="1"/>
  <c r="U6" i="5"/>
  <c r="B12" i="4" s="1"/>
  <c r="T6" i="5"/>
  <c r="FZ10" i="4" s="1"/>
  <c r="S6" i="5"/>
  <c r="EG10" i="4" s="1"/>
  <c r="R6" i="5"/>
  <c r="CN10" i="4" s="1"/>
  <c r="Q6" i="5"/>
  <c r="AU10" i="4" s="1"/>
  <c r="P6" i="5"/>
  <c r="B10" i="4" s="1"/>
  <c r="O6" i="5"/>
  <c r="N6" i="5"/>
  <c r="EG8" i="4" s="1"/>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90" i="4"/>
  <c r="G90" i="4"/>
  <c r="D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FL32" i="4"/>
  <c r="ID12" i="4"/>
  <c r="CN12" i="4"/>
  <c r="LP10" i="4"/>
  <c r="JW10" i="4"/>
  <c r="JW8" i="4"/>
  <c r="CN8" i="4"/>
  <c r="AU8" i="4"/>
  <c r="BX78" i="4" l="1"/>
  <c r="BX54" i="4"/>
  <c r="BX32" i="4"/>
  <c r="MO78" i="4"/>
  <c r="MN54" i="4"/>
  <c r="MN32" i="4"/>
  <c r="JB78" i="4"/>
  <c r="IZ54" i="4"/>
  <c r="IZ32" i="4"/>
  <c r="FO78" i="4"/>
  <c r="C11" i="5"/>
  <c r="D11" i="5"/>
  <c r="E11" i="5"/>
  <c r="B11" i="5"/>
  <c r="KV78" i="4" l="1"/>
  <c r="KU54" i="4"/>
  <c r="KU32" i="4"/>
  <c r="HI78" i="4"/>
  <c r="HG54" i="4"/>
  <c r="HG32" i="4"/>
  <c r="DV78" i="4"/>
  <c r="DS54" i="4"/>
  <c r="DS32" i="4"/>
  <c r="AE54" i="4"/>
  <c r="AE32" i="4"/>
  <c r="AE78" i="4"/>
  <c r="P78" i="4"/>
  <c r="P54" i="4"/>
  <c r="P32" i="4"/>
  <c r="KG78" i="4"/>
  <c r="KF54" i="4"/>
  <c r="KF32" i="4"/>
  <c r="GT78" i="4"/>
  <c r="GR54" i="4"/>
  <c r="GR32" i="4"/>
  <c r="DG78" i="4"/>
  <c r="DD32" i="4"/>
  <c r="DD54" i="4"/>
  <c r="HX78" i="4"/>
  <c r="HV54" i="4"/>
  <c r="HV32" i="4"/>
  <c r="EK78" i="4"/>
  <c r="EH54" i="4"/>
  <c r="EH32" i="4"/>
  <c r="AT78" i="4"/>
  <c r="AT54" i="4"/>
  <c r="AT32" i="4"/>
  <c r="LK78" i="4"/>
  <c r="LJ54" i="4"/>
  <c r="LJ32" i="4"/>
  <c r="LY32" i="4"/>
  <c r="EZ78" i="4"/>
  <c r="EW54" i="4"/>
  <c r="EW32" i="4"/>
  <c r="BI78" i="4"/>
  <c r="BI54" i="4"/>
  <c r="BI32" i="4"/>
  <c r="LZ78" i="4"/>
  <c r="LY54" i="4"/>
  <c r="IM78" i="4"/>
  <c r="IK54" i="4"/>
  <c r="IK32"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<sst xmlns="http://schemas.openxmlformats.org/spreadsheetml/2006/main" count="345" uniqueCount="193">
  <si>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</si>
  <si>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</si>
  <si>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</si>
  <si>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</si>
  <si>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</si>
  <si>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</si>
  <si>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</si>
  <si>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</si>
  <si>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</si>
  <si>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</si>
  <si>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</si>
  <si>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</si>
  <si>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</si>
  <si>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</si>
  <si>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</si>
  <si>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</si>
  <si>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</si>
  <si>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</si>
  <si>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</si>
  <si>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</si>
  <si>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</si>
  <si>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</si>
  <si>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</si>
  <si>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</si>
  <si>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</si>
  <si>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</si>
  <si>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</si>
  <si>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</si>
  <si>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</si>
  <si>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</si>
  <si>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</si>
  <si>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</si>
  <si>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</si>
  <si>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</si>
  <si>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</si>
  <si>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</si>
  <si>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</si>
  <si>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</si>
  <si>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</si>
  <si>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</si>
  <si>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</si>
  <si>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</si>
  <si>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</si>
  <si>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</si>
  <si>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</si>
  <si>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</si>
  <si>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</si>
  <si>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</si>
  <si>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</si>
  <si>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</si>
  <si>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</si>
  <si>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</si>
  <si>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</si>
  <si>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</si>
  <si>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</si>
  <si>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</si>
  <si>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</si>
  <si>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</si>
  <si>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</si>
  <si>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</si>
  <si>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</si>
  <si>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</si>
  <si>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</si>
  <si>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</si>
  <si>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</si>
  <si>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</si>
  <si>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</si>
  <si>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</si>
  <si>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</si>
  <si>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</si>
  <si>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</si>
  <si>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</si>
  <si>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</si>
  <si>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</si>
  <si>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</si>
  <si>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</si>
  <si>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</si>
  <si>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</si>
  <si>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</si>
  <si>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</si>
  <si>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</si>
  <si>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</si>
  <si>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</si>
  <si>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</si>
  <si>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</si>
  <si>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</si>
  <si>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</si>
  <si>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</si>
  <si>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</si>
  <si>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</si>
  <si>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</si>
  <si>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</si>
  <si>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</si>
  <si>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</si>
  <si>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</si>
  <si>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</si>
  <si>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</si>
  <si>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</si>
  <si>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</si>
  <si>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</si>
  <si>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</si>
  <si>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</si>
  <si>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</si>
  <si>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</si>
  <si>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</si>
  <si>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</si>
  <si>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</si>
  <si>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</si>
  <si>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</si>
  <si>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</si>
  <si>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</si>
  <si>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</si>
  <si>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</si>
  <si>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</si>
  <si>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</si>
  <si>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</si>
  <si>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</si>
  <si>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</si>
  <si>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</si>
  <si>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</si>
  <si>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</si>
  <si>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</si>
  <si>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</si>
  <si>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</si>
  <si>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</si>
  <si>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</si>
  <si>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</si>
  <si>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</si>
  <si>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</si>
  <si>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</si>
  <si>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</si>
  <si>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</si>
  <si>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</si>
  <si>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</si>
  <si>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</si>
  <si>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</si>
  <si>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</si>
  <si>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</si>
  <si>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</si>
  <si>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</si>
  <si>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</si>
  <si>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</si>
  <si>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</si>
  <si>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</si>
  <si>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</si>
  <si>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</si>
  <si>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</si>
  <si>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</si>
  <si>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</si>
  <si>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</si>
  <si>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</si>
  <si>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</si>
  <si>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</si>
  <si>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</si>
  <si>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</si>
  <si>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</si>
  <si>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</si>
  <si>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</si>
  <si>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</si>
  <si>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</si>
  <si>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</si>
  <si>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</si>
  <si>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</si>
  <si>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</si>
  <si>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</si>
  <si>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</si>
  <si>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</si>
  <si>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</si>
  <si>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</si>
  <si>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</si>
  <si>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</si>
  <si>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熊本県</t>
  </si>
  <si>
    <t>山都町</t>
  </si>
  <si>
    <t>山都町包括医療センターそよう病院</t>
  </si>
  <si>
    <t>当然財務</t>
  </si>
  <si>
    <t>病院事業</t>
  </si>
  <si>
    <t>一般病院</t>
  </si>
  <si>
    <t>50床以上～100床未満</t>
  </si>
  <si>
    <t>非設置</t>
  </si>
  <si>
    <t>直営</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</si>
  <si>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</si>
  <si>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</si>
  <si>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</si>
  <si>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</si>
  <si>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</si>
  <si>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</si>
  <si>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</si>
  <si>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</si>
  <si>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</si>
  <si>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新型コロナウイルス感染症5類移行後の入院収益増加により、医業収益比率は平均を上回っているが、外来患者数及び外来収益は減少傾向にあり、アフターコロナにおける大幅な減収を防ぐため外来患者の増加が課題である。
今後は、旧病院の解体、現病院の設備、医療機器、電子カルテの更新・修繕などの経費が増大する見込であり、令和6年3月に策定の「公立病院経営強化プラン」に基づき、安定した経営を基盤とした持続可能な地域医療提供体制の確立を目指す。
あわせて、厳しい経営環境が続く中においても、民間病院等で対応が困難な患者の最終的な受け皿、災害時における地域の拠点、救急医療体制の維持継続など自治体病院としての役割を果たすことにより、地域医療のセーフティネット機能としての役割を果たし、山間へき地に暮らす地域住民の安心を支える医療の提供を維持するため、引き続き効率的な運営と経営基盤の安定化に努めていく必要がある。
</t>
    <rPh sb="0" eb="2">
      <t>シンガタ</t>
    </rPh>
    <rPh sb="9" eb="12">
      <t>カンセンショウ</t>
    </rPh>
    <rPh sb="13" eb="14">
      <t>ルイ</t>
    </rPh>
    <rPh sb="14" eb="16">
      <t>イコウ</t>
    </rPh>
    <rPh sb="16" eb="17">
      <t>アト</t>
    </rPh>
    <rPh sb="18" eb="22">
      <t>ニュウインシュウエキ</t>
    </rPh>
    <rPh sb="22" eb="24">
      <t>ゾウカ</t>
    </rPh>
    <rPh sb="28" eb="30">
      <t>イギョウ</t>
    </rPh>
    <rPh sb="30" eb="32">
      <t>シュウエキ</t>
    </rPh>
    <rPh sb="32" eb="34">
      <t>ヒリツ</t>
    </rPh>
    <rPh sb="35" eb="37">
      <t>ヘイキン</t>
    </rPh>
    <rPh sb="38" eb="40">
      <t>ウワマワ</t>
    </rPh>
    <rPh sb="46" eb="48">
      <t>ガイライ</t>
    </rPh>
    <rPh sb="48" eb="50">
      <t>カンジャ</t>
    </rPh>
    <rPh sb="50" eb="51">
      <t>スウ</t>
    </rPh>
    <rPh sb="51" eb="52">
      <t>オヨ</t>
    </rPh>
    <rPh sb="53" eb="55">
      <t>ガイライ</t>
    </rPh>
    <rPh sb="55" eb="57">
      <t>シュウエキ</t>
    </rPh>
    <rPh sb="58" eb="60">
      <t>ゲンショウ</t>
    </rPh>
    <rPh sb="60" eb="62">
      <t>ケイコウ</t>
    </rPh>
    <rPh sb="77" eb="79">
      <t>オオハバ</t>
    </rPh>
    <rPh sb="80" eb="82">
      <t>ゲンシュウ</t>
    </rPh>
    <rPh sb="83" eb="84">
      <t>フセ</t>
    </rPh>
    <rPh sb="87" eb="89">
      <t>ガイライ</t>
    </rPh>
    <rPh sb="92" eb="94">
      <t>ゾウカ</t>
    </rPh>
    <rPh sb="95" eb="97">
      <t>カダイ</t>
    </rPh>
    <rPh sb="102" eb="104">
      <t>コンゴ</t>
    </rPh>
    <rPh sb="106" eb="109">
      <t>キュウビョウイン</t>
    </rPh>
    <rPh sb="110" eb="112">
      <t>カイタイ</t>
    </rPh>
    <rPh sb="113" eb="114">
      <t>ゲン</t>
    </rPh>
    <rPh sb="114" eb="116">
      <t>ビョウイン</t>
    </rPh>
    <rPh sb="117" eb="119">
      <t>セツビ</t>
    </rPh>
    <rPh sb="120" eb="124">
      <t>イリョウキキ</t>
    </rPh>
    <rPh sb="125" eb="127">
      <t>デンシ</t>
    </rPh>
    <rPh sb="131" eb="133">
      <t>コウシン</t>
    </rPh>
    <rPh sb="134" eb="136">
      <t>シュウゼン</t>
    </rPh>
    <rPh sb="139" eb="141">
      <t>ケイヒ</t>
    </rPh>
    <rPh sb="146" eb="148">
      <t>ミコミ</t>
    </rPh>
    <rPh sb="152" eb="154">
      <t>レイワ</t>
    </rPh>
    <rPh sb="155" eb="156">
      <t>ネン</t>
    </rPh>
    <rPh sb="157" eb="158">
      <t>ガツ</t>
    </rPh>
    <rPh sb="159" eb="161">
      <t>サクテイ</t>
    </rPh>
    <rPh sb="163" eb="165">
      <t>コウリツ</t>
    </rPh>
    <rPh sb="165" eb="167">
      <t>ビョウイン</t>
    </rPh>
    <rPh sb="167" eb="169">
      <t>ケイエイ</t>
    </rPh>
    <rPh sb="169" eb="171">
      <t>キョウカ</t>
    </rPh>
    <rPh sb="176" eb="177">
      <t>モト</t>
    </rPh>
    <rPh sb="180" eb="182">
      <t>アンテイ</t>
    </rPh>
    <rPh sb="184" eb="186">
      <t>ケイエイ</t>
    </rPh>
    <rPh sb="187" eb="189">
      <t>キバン</t>
    </rPh>
    <rPh sb="192" eb="194">
      <t>ジゾク</t>
    </rPh>
    <rPh sb="194" eb="196">
      <t>カノウ</t>
    </rPh>
    <rPh sb="197" eb="201">
      <t>チイキイリョウ</t>
    </rPh>
    <rPh sb="201" eb="203">
      <t>テイキョウ</t>
    </rPh>
    <rPh sb="203" eb="205">
      <t>タイセイ</t>
    </rPh>
    <rPh sb="206" eb="208">
      <t>カクリツ</t>
    </rPh>
    <rPh sb="209" eb="211">
      <t>メザ</t>
    </rPh>
    <rPh sb="219" eb="220">
      <t>キビ</t>
    </rPh>
    <rPh sb="222" eb="224">
      <t>ケイエイ</t>
    </rPh>
    <rPh sb="224" eb="226">
      <t>カンキョウ</t>
    </rPh>
    <rPh sb="227" eb="228">
      <t>ツヅ</t>
    </rPh>
    <rPh sb="229" eb="230">
      <t>ナカ</t>
    </rPh>
    <rPh sb="236" eb="238">
      <t>ミンカン</t>
    </rPh>
    <rPh sb="238" eb="240">
      <t>ビョウイン</t>
    </rPh>
    <rPh sb="240" eb="241">
      <t>トウ</t>
    </rPh>
    <rPh sb="242" eb="244">
      <t>タイオウ</t>
    </rPh>
    <rPh sb="245" eb="247">
      <t>コンナン</t>
    </rPh>
    <rPh sb="248" eb="250">
      <t>カンジャ</t>
    </rPh>
    <rPh sb="251" eb="254">
      <t>サイシュウテキ</t>
    </rPh>
    <rPh sb="255" eb="256">
      <t>ウ</t>
    </rPh>
    <rPh sb="257" eb="258">
      <t>ザラ</t>
    </rPh>
    <rPh sb="259" eb="262">
      <t>サイガイジ</t>
    </rPh>
    <rPh sb="266" eb="268">
      <t>チイキ</t>
    </rPh>
    <rPh sb="269" eb="271">
      <t>キョテン</t>
    </rPh>
    <rPh sb="272" eb="274">
      <t>キュウキュウ</t>
    </rPh>
    <rPh sb="274" eb="278">
      <t>イリョウタイセイ</t>
    </rPh>
    <rPh sb="279" eb="281">
      <t>イジ</t>
    </rPh>
    <rPh sb="281" eb="283">
      <t>ケイゾク</t>
    </rPh>
    <rPh sb="285" eb="290">
      <t>ジチタイビョウイン</t>
    </rPh>
    <rPh sb="294" eb="296">
      <t>ヤクワリ</t>
    </rPh>
    <rPh sb="297" eb="298">
      <t>ハ</t>
    </rPh>
    <rPh sb="306" eb="308">
      <t>チイキ</t>
    </rPh>
    <rPh sb="308" eb="310">
      <t>イリョウ</t>
    </rPh>
    <rPh sb="319" eb="321">
      <t>キノウ</t>
    </rPh>
    <rPh sb="325" eb="327">
      <t>ヤクワリ</t>
    </rPh>
    <rPh sb="328" eb="329">
      <t>ハ</t>
    </rPh>
    <rPh sb="332" eb="334">
      <t>サンカン</t>
    </rPh>
    <rPh sb="336" eb="337">
      <t>チ</t>
    </rPh>
    <rPh sb="338" eb="339">
      <t>ク</t>
    </rPh>
    <rPh sb="341" eb="345">
      <t>チイキジュウミン</t>
    </rPh>
    <rPh sb="346" eb="348">
      <t>アンシン</t>
    </rPh>
    <rPh sb="349" eb="350">
      <t>ササ</t>
    </rPh>
    <rPh sb="352" eb="354">
      <t>イリョウ</t>
    </rPh>
    <rPh sb="355" eb="357">
      <t>テイキョウ</t>
    </rPh>
    <rPh sb="358" eb="360">
      <t>イジ</t>
    </rPh>
    <rPh sb="365" eb="366">
      <t>ヒ</t>
    </rPh>
    <rPh sb="367" eb="368">
      <t>ツヅ</t>
    </rPh>
    <rPh sb="369" eb="372">
      <t>コウリツテキ</t>
    </rPh>
    <rPh sb="373" eb="375">
      <t>ウンエイ</t>
    </rPh>
    <rPh sb="376" eb="380">
      <t>ケイエイキバン</t>
    </rPh>
    <rPh sb="381" eb="384">
      <t>アンテイカ</t>
    </rPh>
    <rPh sb="385" eb="386">
      <t>ツト</t>
    </rPh>
    <rPh sb="390" eb="392">
      <t>ヒツヨウ</t>
    </rPh>
    <phoneticPr fontId="5"/>
  </si>
  <si>
    <t>　上益城郡内唯一の救急告示病院、自治体病院、へき地医療拠点病院として、急性期医療のみならず、へき地医療（３か所の無床へき地診療所運営）、在宅医療（在宅看取りを含む）、透析治療、歯科診療、訪問看護、地域包括ケアをはじめとする保健事業に取り組み、高齢化率県内１位の山都町における地域医療を担う町立病院としての役割を果たし、山都町のみならず、阿蘇郡の一部、宮崎県の一部を含む広範な近隣地域の医療を担っている。また、交通弱者が急増する地域における新たな医療ツールとして町が導入した「医療MaaS事業」の協力医療機関として、看護師と医療機器を搭載した車両で無医地区に出向くオンライン診療の構築に貢献し、継続して実施している。あわせて、閉院や縮小が相次ぐ町内医療機関が担ってきた医療及び保健事業を後継するとともに、自然災害に備えた対応強化に努めるなど、医療資源の限られた山間へき地において、自治体病院が果たすべき役割を担っている。</t>
    <rPh sb="1" eb="5">
      <t>カミマシキグン</t>
    </rPh>
    <rPh sb="5" eb="6">
      <t>ナイ</t>
    </rPh>
    <rPh sb="6" eb="8">
      <t>ユイイツ</t>
    </rPh>
    <rPh sb="9" eb="13">
      <t>キュウキュウコクジ</t>
    </rPh>
    <rPh sb="13" eb="15">
      <t>ビョウイン</t>
    </rPh>
    <rPh sb="24" eb="25">
      <t>チ</t>
    </rPh>
    <rPh sb="25" eb="27">
      <t>イリョウ</t>
    </rPh>
    <rPh sb="27" eb="31">
      <t>キョテンビョウイン</t>
    </rPh>
    <rPh sb="35" eb="38">
      <t>キュウセイキ</t>
    </rPh>
    <rPh sb="38" eb="40">
      <t>イリョウ</t>
    </rPh>
    <rPh sb="48" eb="49">
      <t>チ</t>
    </rPh>
    <rPh sb="49" eb="51">
      <t>イリョウ</t>
    </rPh>
    <rPh sb="54" eb="55">
      <t>ショ</t>
    </rPh>
    <rPh sb="56" eb="57">
      <t>ナシ</t>
    </rPh>
    <rPh sb="57" eb="58">
      <t>トコ</t>
    </rPh>
    <rPh sb="60" eb="61">
      <t>チ</t>
    </rPh>
    <rPh sb="61" eb="64">
      <t>シンリョウジョ</t>
    </rPh>
    <rPh sb="64" eb="66">
      <t>ウンエイ</t>
    </rPh>
    <rPh sb="68" eb="72">
      <t>ザイタクイリョウ</t>
    </rPh>
    <rPh sb="73" eb="75">
      <t>ザイタク</t>
    </rPh>
    <rPh sb="75" eb="77">
      <t>ミト</t>
    </rPh>
    <rPh sb="79" eb="80">
      <t>フク</t>
    </rPh>
    <rPh sb="83" eb="85">
      <t>トウセキ</t>
    </rPh>
    <rPh sb="85" eb="87">
      <t>チリョウ</t>
    </rPh>
    <rPh sb="88" eb="92">
      <t>シカシンリョウ</t>
    </rPh>
    <rPh sb="93" eb="97">
      <t>ホウモンカンゴ</t>
    </rPh>
    <rPh sb="98" eb="100">
      <t>チイキ</t>
    </rPh>
    <rPh sb="100" eb="102">
      <t>ホウカツ</t>
    </rPh>
    <rPh sb="111" eb="113">
      <t>ホケン</t>
    </rPh>
    <rPh sb="113" eb="115">
      <t>ジギョウ</t>
    </rPh>
    <rPh sb="116" eb="117">
      <t>ト</t>
    </rPh>
    <rPh sb="118" eb="119">
      <t>ク</t>
    </rPh>
    <rPh sb="121" eb="125">
      <t>コウレイカリツ</t>
    </rPh>
    <rPh sb="125" eb="127">
      <t>ケンナイ</t>
    </rPh>
    <rPh sb="128" eb="129">
      <t>イ</t>
    </rPh>
    <rPh sb="130" eb="133">
      <t>ヤマトチョウ</t>
    </rPh>
    <rPh sb="137" eb="141">
      <t>チイキイリョウ</t>
    </rPh>
    <rPh sb="142" eb="143">
      <t>ニナ</t>
    </rPh>
    <rPh sb="144" eb="146">
      <t>チョウリツ</t>
    </rPh>
    <rPh sb="146" eb="148">
      <t>ビョウイン</t>
    </rPh>
    <rPh sb="152" eb="154">
      <t>ヤクワリ</t>
    </rPh>
    <rPh sb="155" eb="156">
      <t>ハ</t>
    </rPh>
    <rPh sb="159" eb="162">
      <t>ヤマトチョウ</t>
    </rPh>
    <rPh sb="168" eb="171">
      <t>アソグン</t>
    </rPh>
    <rPh sb="172" eb="174">
      <t>イチブ</t>
    </rPh>
    <rPh sb="175" eb="178">
      <t>ミヤザキケン</t>
    </rPh>
    <rPh sb="179" eb="181">
      <t>イチブ</t>
    </rPh>
    <rPh sb="182" eb="183">
      <t>フク</t>
    </rPh>
    <rPh sb="184" eb="186">
      <t>コウハン</t>
    </rPh>
    <rPh sb="187" eb="189">
      <t>キンリン</t>
    </rPh>
    <rPh sb="189" eb="191">
      <t>チイキ</t>
    </rPh>
    <rPh sb="192" eb="194">
      <t>イリョウ</t>
    </rPh>
    <rPh sb="195" eb="196">
      <t>ニナ</t>
    </rPh>
    <rPh sb="204" eb="208">
      <t>コウツウジャクシャ</t>
    </rPh>
    <rPh sb="209" eb="211">
      <t>キュウゾウ</t>
    </rPh>
    <rPh sb="213" eb="215">
      <t>チイキ</t>
    </rPh>
    <rPh sb="219" eb="220">
      <t>アラ</t>
    </rPh>
    <rPh sb="222" eb="224">
      <t>イリョウ</t>
    </rPh>
    <rPh sb="230" eb="231">
      <t>マチ</t>
    </rPh>
    <rPh sb="232" eb="234">
      <t>ドウニュウ</t>
    </rPh>
    <rPh sb="237" eb="239">
      <t>イリョウ</t>
    </rPh>
    <rPh sb="243" eb="245">
      <t>ジギョウ</t>
    </rPh>
    <rPh sb="247" eb="249">
      <t>キョウリョク</t>
    </rPh>
    <rPh sb="249" eb="253">
      <t>イリョウキカン</t>
    </rPh>
    <rPh sb="257" eb="260">
      <t>カンゴシ</t>
    </rPh>
    <rPh sb="261" eb="265">
      <t>イリョウキキ</t>
    </rPh>
    <rPh sb="266" eb="268">
      <t>トウサイ</t>
    </rPh>
    <rPh sb="270" eb="272">
      <t>シャリョウ</t>
    </rPh>
    <rPh sb="273" eb="277">
      <t>ムイチク</t>
    </rPh>
    <rPh sb="278" eb="280">
      <t>デム</t>
    </rPh>
    <rPh sb="286" eb="288">
      <t>シンリョウ</t>
    </rPh>
    <rPh sb="289" eb="291">
      <t>コウチク</t>
    </rPh>
    <rPh sb="292" eb="294">
      <t>コウケン</t>
    </rPh>
    <rPh sb="296" eb="298">
      <t>ケイゾク</t>
    </rPh>
    <rPh sb="300" eb="302">
      <t>ジッシ</t>
    </rPh>
    <rPh sb="312" eb="314">
      <t>ヘイイン</t>
    </rPh>
    <rPh sb="315" eb="317">
      <t>シュクショウ</t>
    </rPh>
    <rPh sb="318" eb="320">
      <t>アイツ</t>
    </rPh>
    <rPh sb="321" eb="323">
      <t>チョウナイ</t>
    </rPh>
    <rPh sb="323" eb="327">
      <t>イリョウキカン</t>
    </rPh>
    <rPh sb="328" eb="329">
      <t>ニナ</t>
    </rPh>
    <rPh sb="333" eb="335">
      <t>イリョウ</t>
    </rPh>
    <rPh sb="335" eb="336">
      <t>オヨ</t>
    </rPh>
    <rPh sb="337" eb="341">
      <t>ホケンジギョウ</t>
    </rPh>
    <rPh sb="342" eb="344">
      <t>コウケイ</t>
    </rPh>
    <rPh sb="351" eb="355">
      <t>シゼンサイガイ</t>
    </rPh>
    <rPh sb="356" eb="357">
      <t>ソナ</t>
    </rPh>
    <rPh sb="359" eb="363">
      <t>タイオウキョウカ</t>
    </rPh>
    <rPh sb="364" eb="365">
      <t>ツト</t>
    </rPh>
    <rPh sb="370" eb="374">
      <t>イリョウシゲン</t>
    </rPh>
    <rPh sb="375" eb="376">
      <t>カギ</t>
    </rPh>
    <phoneticPr fontId="5"/>
  </si>
  <si>
    <t>医業収支比率は平均値を上回り、おおむね横ばいで推移している。一方、新型コロナウイルス感染症関連補助金の減少により、経常収支比率は100％を下回った。
病床利用率については、感染症確保病床の一般病床への移行により、近年は回復傾向が見られる。入院患者1人1日当たり収益は、長期入院患者の増加により、診療報酬算定が療養病棟入院基本料に基づく包括評価へ移行したことから低下している。
外来患者1人1日当たり収益は、新たな施設基準の取得や救急対応初診患者の増加により増加しているものの、患者数及び外来収益は減少傾向にある。
職員給与費対医業収益比率は平均値を下回っているが、非常勤医師への報酬や派遣職員に係る委託料は増加しており、実質的な人件費は増加傾向にある。医師及び医療技術職の確保が不可欠であることから、人件費構造上、一定の負担が生じている。
材料費対医業収益比率は、薬品及び診療材料の効率的な調達・管理により、平均値未満となっている。</t>
    <rPh sb="0" eb="4">
      <t>イギョウシュウシ</t>
    </rPh>
    <rPh sb="4" eb="6">
      <t>ヒリツ</t>
    </rPh>
    <rPh sb="7" eb="10">
      <t>ヘイキンチ</t>
    </rPh>
    <rPh sb="11" eb="13">
      <t>ウワマワ</t>
    </rPh>
    <rPh sb="19" eb="20">
      <t>ヨコ</t>
    </rPh>
    <rPh sb="23" eb="25">
      <t>スイイ</t>
    </rPh>
    <rPh sb="30" eb="32">
      <t>イッポウ</t>
    </rPh>
    <rPh sb="33" eb="35">
      <t>シンガタ</t>
    </rPh>
    <rPh sb="42" eb="45">
      <t>カンセンショウ</t>
    </rPh>
    <rPh sb="45" eb="47">
      <t>カンレン</t>
    </rPh>
    <rPh sb="47" eb="50">
      <t>ホジョキン</t>
    </rPh>
    <rPh sb="51" eb="53">
      <t>ゲンショウ</t>
    </rPh>
    <rPh sb="57" eb="59">
      <t>ケイジョウ</t>
    </rPh>
    <rPh sb="59" eb="63">
      <t>シュウシヒリツ</t>
    </rPh>
    <rPh sb="69" eb="71">
      <t>シタマワ</t>
    </rPh>
    <rPh sb="75" eb="77">
      <t>ビョウショウ</t>
    </rPh>
    <rPh sb="77" eb="80">
      <t>リヨウリツ</t>
    </rPh>
    <rPh sb="86" eb="89">
      <t>カンセンショウ</t>
    </rPh>
    <rPh sb="89" eb="91">
      <t>カクホ</t>
    </rPh>
    <rPh sb="91" eb="93">
      <t>ビョウショウ</t>
    </rPh>
    <rPh sb="94" eb="96">
      <t>イッパン</t>
    </rPh>
    <rPh sb="96" eb="98">
      <t>ビョウショウ</t>
    </rPh>
    <rPh sb="100" eb="102">
      <t>イコウ</t>
    </rPh>
    <rPh sb="106" eb="108">
      <t>キンネン</t>
    </rPh>
    <rPh sb="109" eb="111">
      <t>カイフク</t>
    </rPh>
    <rPh sb="111" eb="113">
      <t>ケイコウ</t>
    </rPh>
    <rPh sb="114" eb="115">
      <t>ミ</t>
    </rPh>
    <rPh sb="119" eb="123">
      <t>ニュウインカンジャ</t>
    </rPh>
    <rPh sb="124" eb="125">
      <t>ヒト</t>
    </rPh>
    <rPh sb="126" eb="127">
      <t>ニチ</t>
    </rPh>
    <rPh sb="127" eb="128">
      <t>ア</t>
    </rPh>
    <rPh sb="130" eb="132">
      <t>シュウエキ</t>
    </rPh>
    <rPh sb="134" eb="140">
      <t>チョウキニュウインカンジャ</t>
    </rPh>
    <rPh sb="141" eb="143">
      <t>ゾウカ</t>
    </rPh>
    <rPh sb="147" eb="151">
      <t>シンリョウホウシュウ</t>
    </rPh>
    <rPh sb="151" eb="153">
      <t>サンテイ</t>
    </rPh>
    <rPh sb="154" eb="156">
      <t>リョウヨウ</t>
    </rPh>
    <rPh sb="156" eb="158">
      <t>ビョウトウ</t>
    </rPh>
    <rPh sb="158" eb="160">
      <t>ニュウイン</t>
    </rPh>
    <rPh sb="160" eb="163">
      <t>キホンリョウ</t>
    </rPh>
    <rPh sb="164" eb="165">
      <t>モト</t>
    </rPh>
    <rPh sb="167" eb="171">
      <t>ホウカツヒョウカ</t>
    </rPh>
    <rPh sb="172" eb="174">
      <t>イコウ</t>
    </rPh>
    <rPh sb="180" eb="182">
      <t>テイカ</t>
    </rPh>
    <rPh sb="188" eb="192">
      <t>ガイライカンジャ</t>
    </rPh>
    <rPh sb="193" eb="194">
      <t>ヒト</t>
    </rPh>
    <rPh sb="195" eb="197">
      <t>ニチア</t>
    </rPh>
    <rPh sb="199" eb="201">
      <t>シュウエキ</t>
    </rPh>
    <rPh sb="203" eb="204">
      <t>アラ</t>
    </rPh>
    <phoneticPr fontId="5"/>
  </si>
  <si>
    <r>
      <t>　有形固定資産減価償却率は、前年に続き上昇傾向にある。旧病院施設（未除却）については令和７年度に解体を実施中であり、現病院及び職員住宅等については,計画的な長寿命化及び設備更新が必要な状況である。
現在地への新築移転（平成24年11月）から13年が経過し、新築時に導入した高額医療機器（透析機器、MRI,CT等）が耐用年数を超えている。厳しい経営状況を踏まえ、更新を抑制してきたことから、</t>
    </r>
    <r>
      <rPr>
        <sz val="9"/>
        <color theme="1"/>
        <rFont val="ＭＳ ゴシック"/>
        <family val="3"/>
        <charset val="128"/>
      </rPr>
      <t>器</t>
    </r>
    <r>
      <rPr>
        <sz val="9"/>
        <rFont val="ＭＳ ゴシック"/>
        <family val="3"/>
        <charset val="128"/>
      </rPr>
      <t>械備品減価償却率は平均値を上回り、上昇傾向にある。
また、空調設備等の老朽化に伴う修繕が増加しており、医業費用経費の支出増加要因となっている。
１床当たり有形固定資産は、旧病院が耐用年数を超えていること等から、類似病院と比較して低い水準となっている。
今後も、医療の質の向上、適正な収支のバランスを図りつつ、効率的な設備投資を行っていく。</t>
    </r>
    <rPh sb="1" eb="3">
      <t>ユウケイ</t>
    </rPh>
    <rPh sb="3" eb="7">
      <t>コテイシサン</t>
    </rPh>
    <rPh sb="7" eb="9">
      <t>ゲンカ</t>
    </rPh>
    <rPh sb="9" eb="12">
      <t>ショウキャクリツ</t>
    </rPh>
    <rPh sb="14" eb="16">
      <t>ゼンネン</t>
    </rPh>
    <rPh sb="17" eb="18">
      <t>ツヅ</t>
    </rPh>
    <rPh sb="19" eb="21">
      <t>ジョウショウ</t>
    </rPh>
    <rPh sb="21" eb="23">
      <t>ケイコウ</t>
    </rPh>
    <rPh sb="27" eb="30">
      <t>キュウビョウイン</t>
    </rPh>
    <rPh sb="30" eb="32">
      <t>シセツ</t>
    </rPh>
    <rPh sb="33" eb="34">
      <t>ミ</t>
    </rPh>
    <rPh sb="34" eb="36">
      <t>ジョキャク</t>
    </rPh>
    <rPh sb="42" eb="44">
      <t>レイワ</t>
    </rPh>
    <rPh sb="45" eb="47">
      <t>ネンド</t>
    </rPh>
    <rPh sb="48" eb="50">
      <t>カイタイ</t>
    </rPh>
    <rPh sb="51" eb="53">
      <t>ジッシ</t>
    </rPh>
    <rPh sb="53" eb="54">
      <t>ナカ</t>
    </rPh>
    <rPh sb="58" eb="59">
      <t>ゲン</t>
    </rPh>
    <rPh sb="59" eb="61">
      <t>ビョウイン</t>
    </rPh>
    <rPh sb="61" eb="62">
      <t>オヨ</t>
    </rPh>
    <rPh sb="63" eb="65">
      <t>ショクイン</t>
    </rPh>
    <rPh sb="65" eb="67">
      <t>ジュウタク</t>
    </rPh>
    <rPh sb="67" eb="68">
      <t>トウ</t>
    </rPh>
    <rPh sb="74" eb="77">
      <t>ケイカクテキ</t>
    </rPh>
    <rPh sb="78" eb="82">
      <t>チョウジュミョウカ</t>
    </rPh>
    <rPh sb="82" eb="83">
      <t>オヨ</t>
    </rPh>
    <rPh sb="84" eb="86">
      <t>セツビ</t>
    </rPh>
    <rPh sb="86" eb="88">
      <t>コウシン</t>
    </rPh>
    <rPh sb="89" eb="91">
      <t>ヒツヨウ</t>
    </rPh>
    <rPh sb="92" eb="94">
      <t>ジョウキョウ</t>
    </rPh>
    <rPh sb="99" eb="102">
      <t>ゲンザイチ</t>
    </rPh>
    <rPh sb="104" eb="106">
      <t>シンチク</t>
    </rPh>
    <rPh sb="106" eb="108">
      <t>イテン</t>
    </rPh>
    <rPh sb="109" eb="111">
      <t>ヘイセイ</t>
    </rPh>
    <rPh sb="113" eb="114">
      <t>ネン</t>
    </rPh>
    <rPh sb="116" eb="117">
      <t>ガツ</t>
    </rPh>
    <rPh sb="122" eb="123">
      <t>ネン</t>
    </rPh>
    <rPh sb="124" eb="126">
      <t>ケイカ</t>
    </rPh>
    <rPh sb="128" eb="130">
      <t>シンチク</t>
    </rPh>
    <rPh sb="130" eb="131">
      <t>トキ</t>
    </rPh>
    <rPh sb="132" eb="134">
      <t>ドウニュウ</t>
    </rPh>
    <rPh sb="136" eb="138">
      <t>コウガク</t>
    </rPh>
    <rPh sb="138" eb="142">
      <t>イリョウキキ</t>
    </rPh>
    <rPh sb="143" eb="145">
      <t>トウセキ</t>
    </rPh>
    <rPh sb="145" eb="147">
      <t>キキ</t>
    </rPh>
    <rPh sb="154" eb="155">
      <t>トウ</t>
    </rPh>
    <rPh sb="157" eb="159">
      <t>タイヨウ</t>
    </rPh>
    <rPh sb="159" eb="161">
      <t>ネンスウ</t>
    </rPh>
    <rPh sb="162" eb="163">
      <t>コ</t>
    </rPh>
    <rPh sb="168" eb="169">
      <t>キビ</t>
    </rPh>
    <rPh sb="171" eb="175">
      <t>ケイエイジョウキョウ</t>
    </rPh>
    <rPh sb="176" eb="177">
      <t>フ</t>
    </rPh>
    <rPh sb="180" eb="182">
      <t>コウシン</t>
    </rPh>
    <rPh sb="183" eb="185">
      <t>ヨクセイ</t>
    </rPh>
    <rPh sb="196" eb="198">
      <t>ビヒン</t>
    </rPh>
    <rPh sb="198" eb="200">
      <t>ゲンカ</t>
    </rPh>
    <rPh sb="200" eb="202">
      <t>ショウキャク</t>
    </rPh>
    <rPh sb="202" eb="203">
      <t>リツ</t>
    </rPh>
    <rPh sb="204" eb="207">
      <t>ヘイキンチ</t>
    </rPh>
    <rPh sb="208" eb="210">
      <t>ウワマワ</t>
    </rPh>
    <rPh sb="212" eb="214">
      <t>ジョウショウ</t>
    </rPh>
    <rPh sb="214" eb="216">
      <t>ケイコウ</t>
    </rPh>
    <rPh sb="224" eb="226">
      <t>クウチョウ</t>
    </rPh>
    <rPh sb="226" eb="228">
      <t>セツビ</t>
    </rPh>
    <rPh sb="228" eb="229">
      <t>トウ</t>
    </rPh>
    <rPh sb="230" eb="233">
      <t>ロウキュウカ</t>
    </rPh>
    <rPh sb="234" eb="235">
      <t>トモナ</t>
    </rPh>
    <rPh sb="236" eb="238">
      <t>シュウゼン</t>
    </rPh>
    <rPh sb="239" eb="241">
      <t>ゾウカ</t>
    </rPh>
    <rPh sb="246" eb="250">
      <t>イギョウヒヨウ</t>
    </rPh>
    <rPh sb="250" eb="252">
      <t>ケイヒ</t>
    </rPh>
    <rPh sb="253" eb="255">
      <t>シシュツ</t>
    </rPh>
    <rPh sb="255" eb="257">
      <t>ゾウカ</t>
    </rPh>
    <rPh sb="257" eb="259">
      <t>ヨウイン</t>
    </rPh>
    <rPh sb="268" eb="269">
      <t>トコ</t>
    </rPh>
    <rPh sb="269" eb="270">
      <t>ア</t>
    </rPh>
    <rPh sb="280" eb="283">
      <t>キュウビョウイン</t>
    </rPh>
    <rPh sb="284" eb="286">
      <t>タイヨウ</t>
    </rPh>
    <rPh sb="286" eb="288">
      <t>ネンスウ</t>
    </rPh>
    <rPh sb="289" eb="290">
      <t>コ</t>
    </rPh>
    <rPh sb="296" eb="297">
      <t>トウ</t>
    </rPh>
    <rPh sb="305" eb="307">
      <t>ヒカク</t>
    </rPh>
    <rPh sb="309" eb="310">
      <t>ヒク</t>
    </rPh>
    <rPh sb="311" eb="313">
      <t>スイジュン</t>
    </rPh>
    <rPh sb="321" eb="323">
      <t>コンゴ</t>
    </rPh>
    <rPh sb="325" eb="327">
      <t>イリョウ</t>
    </rPh>
    <rPh sb="328" eb="329">
      <t>シツ</t>
    </rPh>
    <rPh sb="330" eb="332">
      <t>コウジョウ</t>
    </rPh>
    <rPh sb="333" eb="335">
      <t>テキセイ</t>
    </rPh>
    <rPh sb="336" eb="338">
      <t>シュウシ</t>
    </rPh>
    <rPh sb="344" eb="345">
      <t>ハカ</t>
    </rPh>
    <rPh sb="349" eb="352">
      <t>コウリツテキ</t>
    </rPh>
    <rPh sb="353" eb="357">
      <t>セツビトウシ</t>
    </rPh>
    <rPh sb="358" eb="359">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</si>
</sst>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70.3</c:v>
                </c:pt>
                <c:pt idx="1">
                  <c:v>51.3</c:v>
                </c:pt>
                <c:pt idx="2">
                  <c:v>49.4</c:v>
                </c:pt>
                <c:pt idx="3">
                  <c:v>62.9</c:v>
                </c:pt>
                <c:pt idx="4">
                  <c:v>72.400000000000006</c:v>
                </c:pt>
              </c:numCache>
            </c:numRef>
          </c:val>
          <c:extLst>
            <c:ext xmlns:c16="http://schemas.microsoft.com/office/drawing/2014/chart" uri="{C3380CC4-5D6E-409C-BE32-E72D297353CC}">
              <c16:uniqueId val="{00000000-5CA5-4643-923A-1C05B4E4505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5CA5-4643-923A-1C05B4E4505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8427</c:v>
                </c:pt>
                <c:pt idx="1">
                  <c:v>9738</c:v>
                </c:pt>
                <c:pt idx="2">
                  <c:v>10300</c:v>
                </c:pt>
                <c:pt idx="3">
                  <c:v>10457</c:v>
                </c:pt>
                <c:pt idx="4">
                  <c:v>10728</c:v>
                </c:pt>
              </c:numCache>
            </c:numRef>
          </c:val>
          <c:extLst>
            <c:ext xmlns:c16="http://schemas.microsoft.com/office/drawing/2014/chart" uri="{C3380CC4-5D6E-409C-BE32-E72D297353CC}">
              <c16:uniqueId val="{00000000-247D-43B5-81A2-F182DD6803B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247D-43B5-81A2-F182DD6803B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27372</c:v>
                </c:pt>
                <c:pt idx="1">
                  <c:v>27901</c:v>
                </c:pt>
                <c:pt idx="2">
                  <c:v>33647</c:v>
                </c:pt>
                <c:pt idx="3">
                  <c:v>29313</c:v>
                </c:pt>
                <c:pt idx="4">
                  <c:v>26844</c:v>
                </c:pt>
              </c:numCache>
            </c:numRef>
          </c:val>
          <c:extLst>
            <c:ext xmlns:c16="http://schemas.microsoft.com/office/drawing/2014/chart" uri="{C3380CC4-5D6E-409C-BE32-E72D297353CC}">
              <c16:uniqueId val="{00000000-DE5A-4145-B236-4C5C2647EFB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DE5A-4145-B236-4C5C2647EFB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FC-45DE-BD50-6EA96AF4D06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65FC-45DE-BD50-6EA96AF4D06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76.900000000000006</c:v>
                </c:pt>
                <c:pt idx="1">
                  <c:v>73.5</c:v>
                </c:pt>
                <c:pt idx="2">
                  <c:v>76.900000000000006</c:v>
                </c:pt>
                <c:pt idx="3">
                  <c:v>80.2</c:v>
                </c:pt>
                <c:pt idx="4">
                  <c:v>80.599999999999994</c:v>
                </c:pt>
              </c:numCache>
            </c:numRef>
          </c:val>
          <c:extLst>
            <c:ext xmlns:c16="http://schemas.microsoft.com/office/drawing/2014/chart" uri="{C3380CC4-5D6E-409C-BE32-E72D297353CC}">
              <c16:uniqueId val="{00000000-A709-48D7-A027-7E9F1B53184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709-48D7-A027-7E9F1B53184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82.4</c:v>
                </c:pt>
                <c:pt idx="1">
                  <c:v>79.900000000000006</c:v>
                </c:pt>
                <c:pt idx="2">
                  <c:v>84</c:v>
                </c:pt>
                <c:pt idx="3">
                  <c:v>87.1</c:v>
                </c:pt>
                <c:pt idx="4">
                  <c:v>87.5</c:v>
                </c:pt>
              </c:numCache>
            </c:numRef>
          </c:val>
          <c:extLst>
            <c:ext xmlns:c16="http://schemas.microsoft.com/office/drawing/2014/chart" uri="{C3380CC4-5D6E-409C-BE32-E72D297353CC}">
              <c16:uniqueId val="{00000000-F1CE-4295-B734-624D9CD19F0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1CE-4295-B734-624D9CD19F0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96.1</c:v>
                </c:pt>
                <c:pt idx="1">
                  <c:v>138.19999999999999</c:v>
                </c:pt>
                <c:pt idx="2">
                  <c:v>108.5</c:v>
                </c:pt>
                <c:pt idx="3">
                  <c:v>103.3</c:v>
                </c:pt>
                <c:pt idx="4">
                  <c:v>97.8</c:v>
                </c:pt>
              </c:numCache>
            </c:numRef>
          </c:val>
          <c:extLst>
            <c:ext xmlns:c16="http://schemas.microsoft.com/office/drawing/2014/chart" uri="{C3380CC4-5D6E-409C-BE32-E72D297353CC}">
              <c16:uniqueId val="{00000000-B6CF-427C-B39A-58D5587A1DC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B6CF-427C-B39A-58D5587A1DC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51.6</c:v>
                </c:pt>
                <c:pt idx="1">
                  <c:v>54.4</c:v>
                </c:pt>
                <c:pt idx="2">
                  <c:v>56.5</c:v>
                </c:pt>
                <c:pt idx="3">
                  <c:v>58.8</c:v>
                </c:pt>
                <c:pt idx="4">
                  <c:v>60.7</c:v>
                </c:pt>
              </c:numCache>
            </c:numRef>
          </c:val>
          <c:extLst>
            <c:ext xmlns:c16="http://schemas.microsoft.com/office/drawing/2014/chart" uri="{C3380CC4-5D6E-409C-BE32-E72D297353CC}">
              <c16:uniqueId val="{00000000-EF37-4F02-8C20-EC84DB2962D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EF37-4F02-8C20-EC84DB2962D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85.4</c:v>
                </c:pt>
                <c:pt idx="1">
                  <c:v>88.4</c:v>
                </c:pt>
                <c:pt idx="2">
                  <c:v>88.7</c:v>
                </c:pt>
                <c:pt idx="3">
                  <c:v>90.4</c:v>
                </c:pt>
                <c:pt idx="4">
                  <c:v>91.6</c:v>
                </c:pt>
              </c:numCache>
            </c:numRef>
          </c:val>
          <c:extLst>
            <c:ext xmlns:c16="http://schemas.microsoft.com/office/drawing/2014/chart" uri="{C3380CC4-5D6E-409C-BE32-E72D297353CC}">
              <c16:uniqueId val="{00000000-5186-49B4-BFE9-F21C93B1044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5186-49B4-BFE9-F21C93B1044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42944702</c:v>
                </c:pt>
                <c:pt idx="1">
                  <c:v>43044123</c:v>
                </c:pt>
                <c:pt idx="2">
                  <c:v>43384281</c:v>
                </c:pt>
                <c:pt idx="3">
                  <c:v>43448509</c:v>
                </c:pt>
                <c:pt idx="4">
                  <c:v>43624333</c:v>
                </c:pt>
              </c:numCache>
            </c:numRef>
          </c:val>
          <c:extLst>
            <c:ext xmlns:c16="http://schemas.microsoft.com/office/drawing/2014/chart" uri="{C3380CC4-5D6E-409C-BE32-E72D297353CC}">
              <c16:uniqueId val="{00000000-4D47-4DB8-A62B-4D8E2CF99AD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4D47-4DB8-A62B-4D8E2CF99AD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12.5</c:v>
                </c:pt>
                <c:pt idx="1">
                  <c:v>12.6</c:v>
                </c:pt>
                <c:pt idx="2">
                  <c:v>13.1</c:v>
                </c:pt>
                <c:pt idx="3">
                  <c:v>13.2</c:v>
                </c:pt>
                <c:pt idx="4">
                  <c:v>12.2</c:v>
                </c:pt>
              </c:numCache>
            </c:numRef>
          </c:val>
          <c:extLst>
            <c:ext xmlns:c16="http://schemas.microsoft.com/office/drawing/2014/chart" uri="{C3380CC4-5D6E-409C-BE32-E72D297353CC}">
              <c16:uniqueId val="{00000000-9BD5-48A3-BE87-2F4A4AB15EE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9BD5-48A3-BE87-2F4A4AB15EE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67.5</c:v>
                </c:pt>
                <c:pt idx="1">
                  <c:v>71.400000000000006</c:v>
                </c:pt>
                <c:pt idx="2">
                  <c:v>64.8</c:v>
                </c:pt>
                <c:pt idx="3">
                  <c:v>63.2</c:v>
                </c:pt>
                <c:pt idx="4">
                  <c:v>59.8</c:v>
                </c:pt>
              </c:numCache>
            </c:numRef>
          </c:val>
          <c:extLst>
            <c:ext xmlns:c16="http://schemas.microsoft.com/office/drawing/2014/chart" uri="{C3380CC4-5D6E-409C-BE32-E72D297353CC}">
              <c16:uniqueId val="{00000000-5CA3-4297-AD11-906D8550670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CA3-4297-AD11-906D8550670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熊本県山都町　山都町包括医療センターそよう病院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12887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4480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8" t="s">
        <v>190</v>
      </c>
      <c r="NK22" s="119"/>
      <c r="NL22" s="119"/>
      <c r="NM22" s="119"/>
      <c r="NN22" s="119"/>
      <c r="NO22" s="119"/>
      <c r="NP22" s="119"/>
      <c r="NQ22" s="119"/>
      <c r="NR22" s="119"/>
      <c r="NS22" s="119"/>
      <c r="NT22" s="119"/>
      <c r="NU22" s="119"/>
      <c r="NV22" s="119"/>
      <c r="NW22" s="119"/>
      <c r="NX22" s="120"/>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21"/>
      <c r="NK23" s="122"/>
      <c r="NL23" s="122"/>
      <c r="NM23" s="122"/>
      <c r="NN23" s="122"/>
      <c r="NO23" s="122"/>
      <c r="NP23" s="122"/>
      <c r="NQ23" s="122"/>
      <c r="NR23" s="122"/>
      <c r="NS23" s="122"/>
      <c r="NT23" s="122"/>
      <c r="NU23" s="122"/>
      <c r="NV23" s="122"/>
      <c r="NW23" s="122"/>
      <c r="NX23" s="12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21"/>
      <c r="NK24" s="122"/>
      <c r="NL24" s="122"/>
      <c r="NM24" s="122"/>
      <c r="NN24" s="122"/>
      <c r="NO24" s="122"/>
      <c r="NP24" s="122"/>
      <c r="NQ24" s="122"/>
      <c r="NR24" s="122"/>
      <c r="NS24" s="122"/>
      <c r="NT24" s="122"/>
      <c r="NU24" s="122"/>
      <c r="NV24" s="122"/>
      <c r="NW24" s="122"/>
      <c r="NX24" s="12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21"/>
      <c r="NK25" s="122"/>
      <c r="NL25" s="122"/>
      <c r="NM25" s="122"/>
      <c r="NN25" s="122"/>
      <c r="NO25" s="122"/>
      <c r="NP25" s="122"/>
      <c r="NQ25" s="122"/>
      <c r="NR25" s="122"/>
      <c r="NS25" s="122"/>
      <c r="NT25" s="122"/>
      <c r="NU25" s="122"/>
      <c r="NV25" s="122"/>
      <c r="NW25" s="122"/>
      <c r="NX25" s="12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21"/>
      <c r="NK26" s="122"/>
      <c r="NL26" s="122"/>
      <c r="NM26" s="122"/>
      <c r="NN26" s="122"/>
      <c r="NO26" s="122"/>
      <c r="NP26" s="122"/>
      <c r="NQ26" s="122"/>
      <c r="NR26" s="122"/>
      <c r="NS26" s="122"/>
      <c r="NT26" s="122"/>
      <c r="NU26" s="122"/>
      <c r="NV26" s="122"/>
      <c r="NW26" s="122"/>
      <c r="NX26" s="12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21"/>
      <c r="NK27" s="122"/>
      <c r="NL27" s="122"/>
      <c r="NM27" s="122"/>
      <c r="NN27" s="122"/>
      <c r="NO27" s="122"/>
      <c r="NP27" s="122"/>
      <c r="NQ27" s="122"/>
      <c r="NR27" s="122"/>
      <c r="NS27" s="122"/>
      <c r="NT27" s="122"/>
      <c r="NU27" s="122"/>
      <c r="NV27" s="122"/>
      <c r="NW27" s="122"/>
      <c r="NX27" s="12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21"/>
      <c r="NK28" s="122"/>
      <c r="NL28" s="122"/>
      <c r="NM28" s="122"/>
      <c r="NN28" s="122"/>
      <c r="NO28" s="122"/>
      <c r="NP28" s="122"/>
      <c r="NQ28" s="122"/>
      <c r="NR28" s="122"/>
      <c r="NS28" s="122"/>
      <c r="NT28" s="122"/>
      <c r="NU28" s="122"/>
      <c r="NV28" s="122"/>
      <c r="NW28" s="122"/>
      <c r="NX28" s="12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21"/>
      <c r="NK29" s="122"/>
      <c r="NL29" s="122"/>
      <c r="NM29" s="122"/>
      <c r="NN29" s="122"/>
      <c r="NO29" s="122"/>
      <c r="NP29" s="122"/>
      <c r="NQ29" s="122"/>
      <c r="NR29" s="122"/>
      <c r="NS29" s="122"/>
      <c r="NT29" s="122"/>
      <c r="NU29" s="122"/>
      <c r="NV29" s="122"/>
      <c r="NW29" s="122"/>
      <c r="NX29" s="12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21"/>
      <c r="NK30" s="122"/>
      <c r="NL30" s="122"/>
      <c r="NM30" s="122"/>
      <c r="NN30" s="122"/>
      <c r="NO30" s="122"/>
      <c r="NP30" s="122"/>
      <c r="NQ30" s="122"/>
      <c r="NR30" s="122"/>
      <c r="NS30" s="122"/>
      <c r="NT30" s="122"/>
      <c r="NU30" s="122"/>
      <c r="NV30" s="122"/>
      <c r="NW30" s="122"/>
      <c r="NX30" s="12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21"/>
      <c r="NK31" s="122"/>
      <c r="NL31" s="122"/>
      <c r="NM31" s="122"/>
      <c r="NN31" s="122"/>
      <c r="NO31" s="122"/>
      <c r="NP31" s="122"/>
      <c r="NQ31" s="122"/>
      <c r="NR31" s="122"/>
      <c r="NS31" s="122"/>
      <c r="NT31" s="122"/>
      <c r="NU31" s="122"/>
      <c r="NV31" s="122"/>
      <c r="NW31" s="122"/>
      <c r="NX31" s="123"/>
      <c r="OC31" s="16" t="s">
        <v>56</v>
      </c>
    </row>
    <row r="32" spans="1:393" ht="13.5" customHeight="1">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21"/>
      <c r="NK32" s="122"/>
      <c r="NL32" s="122"/>
      <c r="NM32" s="122"/>
      <c r="NN32" s="122"/>
      <c r="NO32" s="122"/>
      <c r="NP32" s="122"/>
      <c r="NQ32" s="122"/>
      <c r="NR32" s="122"/>
      <c r="NS32" s="122"/>
      <c r="NT32" s="122"/>
      <c r="NU32" s="122"/>
      <c r="NV32" s="122"/>
      <c r="NW32" s="122"/>
      <c r="NX32" s="123"/>
      <c r="OC32" s="16" t="s">
        <v>57</v>
      </c>
    </row>
    <row r="33" spans="1:393" ht="13.5" customHeight="1">
      <c r="A33" s="2"/>
      <c r="B33" s="14"/>
      <c r="D33" s="2"/>
      <c r="E33" s="2"/>
      <c r="F33" s="2"/>
      <c r="G33" s="127" t="s">
        <v>58</v>
      </c>
      <c r="H33" s="127"/>
      <c r="I33" s="127"/>
      <c r="J33" s="127"/>
      <c r="K33" s="127"/>
      <c r="L33" s="127"/>
      <c r="M33" s="127"/>
      <c r="N33" s="127"/>
      <c r="O33" s="127"/>
      <c r="P33" s="128">
        <f>データ!AI7</f>
        <v>96.1</v>
      </c>
      <c r="Q33" s="129"/>
      <c r="R33" s="129"/>
      <c r="S33" s="129"/>
      <c r="T33" s="129"/>
      <c r="U33" s="129"/>
      <c r="V33" s="129"/>
      <c r="W33" s="129"/>
      <c r="X33" s="129"/>
      <c r="Y33" s="129"/>
      <c r="Z33" s="129"/>
      <c r="AA33" s="129"/>
      <c r="AB33" s="129"/>
      <c r="AC33" s="129"/>
      <c r="AD33" s="130"/>
      <c r="AE33" s="128">
        <f>データ!AJ7</f>
        <v>138.19999999999999</v>
      </c>
      <c r="AF33" s="129"/>
      <c r="AG33" s="129"/>
      <c r="AH33" s="129"/>
      <c r="AI33" s="129"/>
      <c r="AJ33" s="129"/>
      <c r="AK33" s="129"/>
      <c r="AL33" s="129"/>
      <c r="AM33" s="129"/>
      <c r="AN33" s="129"/>
      <c r="AO33" s="129"/>
      <c r="AP33" s="129"/>
      <c r="AQ33" s="129"/>
      <c r="AR33" s="129"/>
      <c r="AS33" s="130"/>
      <c r="AT33" s="128">
        <f>データ!AK7</f>
        <v>108.5</v>
      </c>
      <c r="AU33" s="129"/>
      <c r="AV33" s="129"/>
      <c r="AW33" s="129"/>
      <c r="AX33" s="129"/>
      <c r="AY33" s="129"/>
      <c r="AZ33" s="129"/>
      <c r="BA33" s="129"/>
      <c r="BB33" s="129"/>
      <c r="BC33" s="129"/>
      <c r="BD33" s="129"/>
      <c r="BE33" s="129"/>
      <c r="BF33" s="129"/>
      <c r="BG33" s="129"/>
      <c r="BH33" s="130"/>
      <c r="BI33" s="128">
        <f>データ!AL7</f>
        <v>103.3</v>
      </c>
      <c r="BJ33" s="129"/>
      <c r="BK33" s="129"/>
      <c r="BL33" s="129"/>
      <c r="BM33" s="129"/>
      <c r="BN33" s="129"/>
      <c r="BO33" s="129"/>
      <c r="BP33" s="129"/>
      <c r="BQ33" s="129"/>
      <c r="BR33" s="129"/>
      <c r="BS33" s="129"/>
      <c r="BT33" s="129"/>
      <c r="BU33" s="129"/>
      <c r="BV33" s="129"/>
      <c r="BW33" s="130"/>
      <c r="BX33" s="128">
        <f>データ!AM7</f>
        <v>97.8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82.4</v>
      </c>
      <c r="DE33" s="129"/>
      <c r="DF33" s="129"/>
      <c r="DG33" s="129"/>
      <c r="DH33" s="129"/>
      <c r="DI33" s="129"/>
      <c r="DJ33" s="129"/>
      <c r="DK33" s="129"/>
      <c r="DL33" s="129"/>
      <c r="DM33" s="129"/>
      <c r="DN33" s="129"/>
      <c r="DO33" s="129"/>
      <c r="DP33" s="129"/>
      <c r="DQ33" s="129"/>
      <c r="DR33" s="130"/>
      <c r="DS33" s="128">
        <f>データ!AU7</f>
        <v>79.900000000000006</v>
      </c>
      <c r="DT33" s="129"/>
      <c r="DU33" s="129"/>
      <c r="DV33" s="129"/>
      <c r="DW33" s="129"/>
      <c r="DX33" s="129"/>
      <c r="DY33" s="129"/>
      <c r="DZ33" s="129"/>
      <c r="EA33" s="129"/>
      <c r="EB33" s="129"/>
      <c r="EC33" s="129"/>
      <c r="ED33" s="129"/>
      <c r="EE33" s="129"/>
      <c r="EF33" s="129"/>
      <c r="EG33" s="130"/>
      <c r="EH33" s="128">
        <f>データ!AV7</f>
        <v>84</v>
      </c>
      <c r="EI33" s="129"/>
      <c r="EJ33" s="129"/>
      <c r="EK33" s="129"/>
      <c r="EL33" s="129"/>
      <c r="EM33" s="129"/>
      <c r="EN33" s="129"/>
      <c r="EO33" s="129"/>
      <c r="EP33" s="129"/>
      <c r="EQ33" s="129"/>
      <c r="ER33" s="129"/>
      <c r="ES33" s="129"/>
      <c r="ET33" s="129"/>
      <c r="EU33" s="129"/>
      <c r="EV33" s="130"/>
      <c r="EW33" s="128">
        <f>データ!AW7</f>
        <v>87.1</v>
      </c>
      <c r="EX33" s="129"/>
      <c r="EY33" s="129"/>
      <c r="EZ33" s="129"/>
      <c r="FA33" s="129"/>
      <c r="FB33" s="129"/>
      <c r="FC33" s="129"/>
      <c r="FD33" s="129"/>
      <c r="FE33" s="129"/>
      <c r="FF33" s="129"/>
      <c r="FG33" s="129"/>
      <c r="FH33" s="129"/>
      <c r="FI33" s="129"/>
      <c r="FJ33" s="129"/>
      <c r="FK33" s="130"/>
      <c r="FL33" s="128">
        <f>データ!AX7</f>
        <v>87.5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76.900000000000006</v>
      </c>
      <c r="GS33" s="129"/>
      <c r="GT33" s="129"/>
      <c r="GU33" s="129"/>
      <c r="GV33" s="129"/>
      <c r="GW33" s="129"/>
      <c r="GX33" s="129"/>
      <c r="GY33" s="129"/>
      <c r="GZ33" s="129"/>
      <c r="HA33" s="129"/>
      <c r="HB33" s="129"/>
      <c r="HC33" s="129"/>
      <c r="HD33" s="129"/>
      <c r="HE33" s="129"/>
      <c r="HF33" s="130"/>
      <c r="HG33" s="128">
        <f>データ!BF7</f>
        <v>73.5</v>
      </c>
      <c r="HH33" s="129"/>
      <c r="HI33" s="129"/>
      <c r="HJ33" s="129"/>
      <c r="HK33" s="129"/>
      <c r="HL33" s="129"/>
      <c r="HM33" s="129"/>
      <c r="HN33" s="129"/>
      <c r="HO33" s="129"/>
      <c r="HP33" s="129"/>
      <c r="HQ33" s="129"/>
      <c r="HR33" s="129"/>
      <c r="HS33" s="129"/>
      <c r="HT33" s="129"/>
      <c r="HU33" s="130"/>
      <c r="HV33" s="128">
        <f>データ!BG7</f>
        <v>76.900000000000006</v>
      </c>
      <c r="HW33" s="129"/>
      <c r="HX33" s="129"/>
      <c r="HY33" s="129"/>
      <c r="HZ33" s="129"/>
      <c r="IA33" s="129"/>
      <c r="IB33" s="129"/>
      <c r="IC33" s="129"/>
      <c r="ID33" s="129"/>
      <c r="IE33" s="129"/>
      <c r="IF33" s="129"/>
      <c r="IG33" s="129"/>
      <c r="IH33" s="129"/>
      <c r="II33" s="129"/>
      <c r="IJ33" s="130"/>
      <c r="IK33" s="128">
        <f>データ!BH7</f>
        <v>80.2</v>
      </c>
      <c r="IL33" s="129"/>
      <c r="IM33" s="129"/>
      <c r="IN33" s="129"/>
      <c r="IO33" s="129"/>
      <c r="IP33" s="129"/>
      <c r="IQ33" s="129"/>
      <c r="IR33" s="129"/>
      <c r="IS33" s="129"/>
      <c r="IT33" s="129"/>
      <c r="IU33" s="129"/>
      <c r="IV33" s="129"/>
      <c r="IW33" s="129"/>
      <c r="IX33" s="129"/>
      <c r="IY33" s="130"/>
      <c r="IZ33" s="128">
        <f>データ!BI7</f>
        <v>80.599999999999994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70.3</v>
      </c>
      <c r="KG33" s="129"/>
      <c r="KH33" s="129"/>
      <c r="KI33" s="129"/>
      <c r="KJ33" s="129"/>
      <c r="KK33" s="129"/>
      <c r="KL33" s="129"/>
      <c r="KM33" s="129"/>
      <c r="KN33" s="129"/>
      <c r="KO33" s="129"/>
      <c r="KP33" s="129"/>
      <c r="KQ33" s="129"/>
      <c r="KR33" s="129"/>
      <c r="KS33" s="129"/>
      <c r="KT33" s="130"/>
      <c r="KU33" s="128">
        <f>データ!BQ7</f>
        <v>51.3</v>
      </c>
      <c r="KV33" s="129"/>
      <c r="KW33" s="129"/>
      <c r="KX33" s="129"/>
      <c r="KY33" s="129"/>
      <c r="KZ33" s="129"/>
      <c r="LA33" s="129"/>
      <c r="LB33" s="129"/>
      <c r="LC33" s="129"/>
      <c r="LD33" s="129"/>
      <c r="LE33" s="129"/>
      <c r="LF33" s="129"/>
      <c r="LG33" s="129"/>
      <c r="LH33" s="129"/>
      <c r="LI33" s="130"/>
      <c r="LJ33" s="128">
        <f>データ!BR7</f>
        <v>49.4</v>
      </c>
      <c r="LK33" s="129"/>
      <c r="LL33" s="129"/>
      <c r="LM33" s="129"/>
      <c r="LN33" s="129"/>
      <c r="LO33" s="129"/>
      <c r="LP33" s="129"/>
      <c r="LQ33" s="129"/>
      <c r="LR33" s="129"/>
      <c r="LS33" s="129"/>
      <c r="LT33" s="129"/>
      <c r="LU33" s="129"/>
      <c r="LV33" s="129"/>
      <c r="LW33" s="129"/>
      <c r="LX33" s="130"/>
      <c r="LY33" s="128">
        <f>データ!BS7</f>
        <v>62.9</v>
      </c>
      <c r="LZ33" s="129"/>
      <c r="MA33" s="129"/>
      <c r="MB33" s="129"/>
      <c r="MC33" s="129"/>
      <c r="MD33" s="129"/>
      <c r="ME33" s="129"/>
      <c r="MF33" s="129"/>
      <c r="MG33" s="129"/>
      <c r="MH33" s="129"/>
      <c r="MI33" s="129"/>
      <c r="MJ33" s="129"/>
      <c r="MK33" s="129"/>
      <c r="ML33" s="129"/>
      <c r="MM33" s="130"/>
      <c r="MN33" s="128">
        <f>データ!BT7</f>
        <v>72.400000000000006</v>
      </c>
      <c r="MO33" s="129"/>
      <c r="MP33" s="129"/>
      <c r="MQ33" s="129"/>
      <c r="MR33" s="129"/>
      <c r="MS33" s="129"/>
      <c r="MT33" s="129"/>
      <c r="MU33" s="129"/>
      <c r="MV33" s="129"/>
      <c r="MW33" s="129"/>
      <c r="MX33" s="129"/>
      <c r="MY33" s="129"/>
      <c r="MZ33" s="129"/>
      <c r="NA33" s="129"/>
      <c r="NB33" s="130"/>
      <c r="ND33" s="2"/>
      <c r="NE33" s="2"/>
      <c r="NF33" s="2"/>
      <c r="NG33" s="2"/>
      <c r="NH33" s="15"/>
      <c r="NI33" s="2"/>
      <c r="NJ33" s="121"/>
      <c r="NK33" s="122"/>
      <c r="NL33" s="122"/>
      <c r="NM33" s="122"/>
      <c r="NN33" s="122"/>
      <c r="NO33" s="122"/>
      <c r="NP33" s="122"/>
      <c r="NQ33" s="122"/>
      <c r="NR33" s="122"/>
      <c r="NS33" s="122"/>
      <c r="NT33" s="122"/>
      <c r="NU33" s="122"/>
      <c r="NV33" s="122"/>
      <c r="NW33" s="122"/>
      <c r="NX33" s="123"/>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4"/>
      <c r="NK34" s="125"/>
      <c r="NL34" s="125"/>
      <c r="NM34" s="125"/>
      <c r="NN34" s="125"/>
      <c r="NO34" s="125"/>
      <c r="NP34" s="125"/>
      <c r="NQ34" s="125"/>
      <c r="NR34" s="125"/>
      <c r="NS34" s="125"/>
      <c r="NT34" s="125"/>
      <c r="NU34" s="125"/>
      <c r="NV34" s="125"/>
      <c r="NW34" s="125"/>
      <c r="NX34" s="12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191</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37" t="s">
        <v>192</v>
      </c>
      <c r="NK54" s="138"/>
      <c r="NL54" s="138"/>
      <c r="NM54" s="138"/>
      <c r="NN54" s="138"/>
      <c r="NO54" s="138"/>
      <c r="NP54" s="138"/>
      <c r="NQ54" s="138"/>
      <c r="NR54" s="138"/>
      <c r="NS54" s="138"/>
      <c r="NT54" s="138"/>
      <c r="NU54" s="138"/>
      <c r="NV54" s="138"/>
      <c r="NW54" s="138"/>
      <c r="NX54" s="139"/>
      <c r="OC54" s="16" t="s">
        <v>84</v>
      </c>
    </row>
    <row r="55" spans="1:393" ht="13.5" customHeight="1">
      <c r="A55" s="2"/>
      <c r="B55" s="14"/>
      <c r="C55" s="2"/>
      <c r="D55" s="2"/>
      <c r="E55" s="2"/>
      <c r="F55" s="2"/>
      <c r="G55" s="127" t="s">
        <v>58</v>
      </c>
      <c r="H55" s="127"/>
      <c r="I55" s="127"/>
      <c r="J55" s="127"/>
      <c r="K55" s="127"/>
      <c r="L55" s="127"/>
      <c r="M55" s="127"/>
      <c r="N55" s="127"/>
      <c r="O55" s="127"/>
      <c r="P55" s="143">
        <f>データ!CA7</f>
        <v>27372</v>
      </c>
      <c r="Q55" s="144"/>
      <c r="R55" s="144"/>
      <c r="S55" s="144"/>
      <c r="T55" s="144"/>
      <c r="U55" s="144"/>
      <c r="V55" s="144"/>
      <c r="W55" s="144"/>
      <c r="X55" s="144"/>
      <c r="Y55" s="144"/>
      <c r="Z55" s="144"/>
      <c r="AA55" s="144"/>
      <c r="AB55" s="144"/>
      <c r="AC55" s="144"/>
      <c r="AD55" s="145"/>
      <c r="AE55" s="143">
        <f>データ!CB7</f>
        <v>27901</v>
      </c>
      <c r="AF55" s="144"/>
      <c r="AG55" s="144"/>
      <c r="AH55" s="144"/>
      <c r="AI55" s="144"/>
      <c r="AJ55" s="144"/>
      <c r="AK55" s="144"/>
      <c r="AL55" s="144"/>
      <c r="AM55" s="144"/>
      <c r="AN55" s="144"/>
      <c r="AO55" s="144"/>
      <c r="AP55" s="144"/>
      <c r="AQ55" s="144"/>
      <c r="AR55" s="144"/>
      <c r="AS55" s="145"/>
      <c r="AT55" s="143">
        <f>データ!CC7</f>
        <v>33647</v>
      </c>
      <c r="AU55" s="144"/>
      <c r="AV55" s="144"/>
      <c r="AW55" s="144"/>
      <c r="AX55" s="144"/>
      <c r="AY55" s="144"/>
      <c r="AZ55" s="144"/>
      <c r="BA55" s="144"/>
      <c r="BB55" s="144"/>
      <c r="BC55" s="144"/>
      <c r="BD55" s="144"/>
      <c r="BE55" s="144"/>
      <c r="BF55" s="144"/>
      <c r="BG55" s="144"/>
      <c r="BH55" s="145"/>
      <c r="BI55" s="143">
        <f>データ!CD7</f>
        <v>29313</v>
      </c>
      <c r="BJ55" s="144"/>
      <c r="BK55" s="144"/>
      <c r="BL55" s="144"/>
      <c r="BM55" s="144"/>
      <c r="BN55" s="144"/>
      <c r="BO55" s="144"/>
      <c r="BP55" s="144"/>
      <c r="BQ55" s="144"/>
      <c r="BR55" s="144"/>
      <c r="BS55" s="144"/>
      <c r="BT55" s="144"/>
      <c r="BU55" s="144"/>
      <c r="BV55" s="144"/>
      <c r="BW55" s="145"/>
      <c r="BX55" s="143">
        <f>データ!CE7</f>
        <v>26844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8427</v>
      </c>
      <c r="DE55" s="144"/>
      <c r="DF55" s="144"/>
      <c r="DG55" s="144"/>
      <c r="DH55" s="144"/>
      <c r="DI55" s="144"/>
      <c r="DJ55" s="144"/>
      <c r="DK55" s="144"/>
      <c r="DL55" s="144"/>
      <c r="DM55" s="144"/>
      <c r="DN55" s="144"/>
      <c r="DO55" s="144"/>
      <c r="DP55" s="144"/>
      <c r="DQ55" s="144"/>
      <c r="DR55" s="145"/>
      <c r="DS55" s="143">
        <f>データ!CM7</f>
        <v>9738</v>
      </c>
      <c r="DT55" s="144"/>
      <c r="DU55" s="144"/>
      <c r="DV55" s="144"/>
      <c r="DW55" s="144"/>
      <c r="DX55" s="144"/>
      <c r="DY55" s="144"/>
      <c r="DZ55" s="144"/>
      <c r="EA55" s="144"/>
      <c r="EB55" s="144"/>
      <c r="EC55" s="144"/>
      <c r="ED55" s="144"/>
      <c r="EE55" s="144"/>
      <c r="EF55" s="144"/>
      <c r="EG55" s="145"/>
      <c r="EH55" s="143">
        <f>データ!CN7</f>
        <v>10300</v>
      </c>
      <c r="EI55" s="144"/>
      <c r="EJ55" s="144"/>
      <c r="EK55" s="144"/>
      <c r="EL55" s="144"/>
      <c r="EM55" s="144"/>
      <c r="EN55" s="144"/>
      <c r="EO55" s="144"/>
      <c r="EP55" s="144"/>
      <c r="EQ55" s="144"/>
      <c r="ER55" s="144"/>
      <c r="ES55" s="144"/>
      <c r="ET55" s="144"/>
      <c r="EU55" s="144"/>
      <c r="EV55" s="145"/>
      <c r="EW55" s="143">
        <f>データ!CO7</f>
        <v>10457</v>
      </c>
      <c r="EX55" s="144"/>
      <c r="EY55" s="144"/>
      <c r="EZ55" s="144"/>
      <c r="FA55" s="144"/>
      <c r="FB55" s="144"/>
      <c r="FC55" s="144"/>
      <c r="FD55" s="144"/>
      <c r="FE55" s="144"/>
      <c r="FF55" s="144"/>
      <c r="FG55" s="144"/>
      <c r="FH55" s="144"/>
      <c r="FI55" s="144"/>
      <c r="FJ55" s="144"/>
      <c r="FK55" s="145"/>
      <c r="FL55" s="143">
        <f>データ!CP7</f>
        <v>10728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67.5</v>
      </c>
      <c r="GS55" s="129"/>
      <c r="GT55" s="129"/>
      <c r="GU55" s="129"/>
      <c r="GV55" s="129"/>
      <c r="GW55" s="129"/>
      <c r="GX55" s="129"/>
      <c r="GY55" s="129"/>
      <c r="GZ55" s="129"/>
      <c r="HA55" s="129"/>
      <c r="HB55" s="129"/>
      <c r="HC55" s="129"/>
      <c r="HD55" s="129"/>
      <c r="HE55" s="129"/>
      <c r="HF55" s="130"/>
      <c r="HG55" s="128">
        <f>データ!CX7</f>
        <v>71.400000000000006</v>
      </c>
      <c r="HH55" s="129"/>
      <c r="HI55" s="129"/>
      <c r="HJ55" s="129"/>
      <c r="HK55" s="129"/>
      <c r="HL55" s="129"/>
      <c r="HM55" s="129"/>
      <c r="HN55" s="129"/>
      <c r="HO55" s="129"/>
      <c r="HP55" s="129"/>
      <c r="HQ55" s="129"/>
      <c r="HR55" s="129"/>
      <c r="HS55" s="129"/>
      <c r="HT55" s="129"/>
      <c r="HU55" s="130"/>
      <c r="HV55" s="128">
        <f>データ!CY7</f>
        <v>64.8</v>
      </c>
      <c r="HW55" s="129"/>
      <c r="HX55" s="129"/>
      <c r="HY55" s="129"/>
      <c r="HZ55" s="129"/>
      <c r="IA55" s="129"/>
      <c r="IB55" s="129"/>
      <c r="IC55" s="129"/>
      <c r="ID55" s="129"/>
      <c r="IE55" s="129"/>
      <c r="IF55" s="129"/>
      <c r="IG55" s="129"/>
      <c r="IH55" s="129"/>
      <c r="II55" s="129"/>
      <c r="IJ55" s="130"/>
      <c r="IK55" s="128">
        <f>データ!CZ7</f>
        <v>63.2</v>
      </c>
      <c r="IL55" s="129"/>
      <c r="IM55" s="129"/>
      <c r="IN55" s="129"/>
      <c r="IO55" s="129"/>
      <c r="IP55" s="129"/>
      <c r="IQ55" s="129"/>
      <c r="IR55" s="129"/>
      <c r="IS55" s="129"/>
      <c r="IT55" s="129"/>
      <c r="IU55" s="129"/>
      <c r="IV55" s="129"/>
      <c r="IW55" s="129"/>
      <c r="IX55" s="129"/>
      <c r="IY55" s="130"/>
      <c r="IZ55" s="128">
        <f>データ!DA7</f>
        <v>59.8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12.5</v>
      </c>
      <c r="KG55" s="129"/>
      <c r="KH55" s="129"/>
      <c r="KI55" s="129"/>
      <c r="KJ55" s="129"/>
      <c r="KK55" s="129"/>
      <c r="KL55" s="129"/>
      <c r="KM55" s="129"/>
      <c r="KN55" s="129"/>
      <c r="KO55" s="129"/>
      <c r="KP55" s="129"/>
      <c r="KQ55" s="129"/>
      <c r="KR55" s="129"/>
      <c r="KS55" s="129"/>
      <c r="KT55" s="130"/>
      <c r="KU55" s="128">
        <f>データ!DI7</f>
        <v>12.6</v>
      </c>
      <c r="KV55" s="129"/>
      <c r="KW55" s="129"/>
      <c r="KX55" s="129"/>
      <c r="KY55" s="129"/>
      <c r="KZ55" s="129"/>
      <c r="LA55" s="129"/>
      <c r="LB55" s="129"/>
      <c r="LC55" s="129"/>
      <c r="LD55" s="129"/>
      <c r="LE55" s="129"/>
      <c r="LF55" s="129"/>
      <c r="LG55" s="129"/>
      <c r="LH55" s="129"/>
      <c r="LI55" s="130"/>
      <c r="LJ55" s="128">
        <f>データ!DJ7</f>
        <v>13.1</v>
      </c>
      <c r="LK55" s="129"/>
      <c r="LL55" s="129"/>
      <c r="LM55" s="129"/>
      <c r="LN55" s="129"/>
      <c r="LO55" s="129"/>
      <c r="LP55" s="129"/>
      <c r="LQ55" s="129"/>
      <c r="LR55" s="129"/>
      <c r="LS55" s="129"/>
      <c r="LT55" s="129"/>
      <c r="LU55" s="129"/>
      <c r="LV55" s="129"/>
      <c r="LW55" s="129"/>
      <c r="LX55" s="130"/>
      <c r="LY55" s="128">
        <f>データ!DK7</f>
        <v>13.2</v>
      </c>
      <c r="LZ55" s="129"/>
      <c r="MA55" s="129"/>
      <c r="MB55" s="129"/>
      <c r="MC55" s="129"/>
      <c r="MD55" s="129"/>
      <c r="ME55" s="129"/>
      <c r="MF55" s="129"/>
      <c r="MG55" s="129"/>
      <c r="MH55" s="129"/>
      <c r="MI55" s="129"/>
      <c r="MJ55" s="129"/>
      <c r="MK55" s="129"/>
      <c r="ML55" s="129"/>
      <c r="MM55" s="130"/>
      <c r="MN55" s="128">
        <f>データ!DL7</f>
        <v>12.2</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189</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51.6</v>
      </c>
      <c r="DH79" s="129"/>
      <c r="DI79" s="129"/>
      <c r="DJ79" s="129"/>
      <c r="DK79" s="129"/>
      <c r="DL79" s="129"/>
      <c r="DM79" s="129"/>
      <c r="DN79" s="129"/>
      <c r="DO79" s="129"/>
      <c r="DP79" s="129"/>
      <c r="DQ79" s="129"/>
      <c r="DR79" s="129"/>
      <c r="DS79" s="129"/>
      <c r="DT79" s="129"/>
      <c r="DU79" s="130"/>
      <c r="DV79" s="128">
        <f>データ!EE7</f>
        <v>54.4</v>
      </c>
      <c r="DW79" s="129"/>
      <c r="DX79" s="129"/>
      <c r="DY79" s="129"/>
      <c r="DZ79" s="129"/>
      <c r="EA79" s="129"/>
      <c r="EB79" s="129"/>
      <c r="EC79" s="129"/>
      <c r="ED79" s="129"/>
      <c r="EE79" s="129"/>
      <c r="EF79" s="129"/>
      <c r="EG79" s="129"/>
      <c r="EH79" s="129"/>
      <c r="EI79" s="129"/>
      <c r="EJ79" s="130"/>
      <c r="EK79" s="128">
        <f>データ!EF7</f>
        <v>56.5</v>
      </c>
      <c r="EL79" s="129"/>
      <c r="EM79" s="129"/>
      <c r="EN79" s="129"/>
      <c r="EO79" s="129"/>
      <c r="EP79" s="129"/>
      <c r="EQ79" s="129"/>
      <c r="ER79" s="129"/>
      <c r="ES79" s="129"/>
      <c r="ET79" s="129"/>
      <c r="EU79" s="129"/>
      <c r="EV79" s="129"/>
      <c r="EW79" s="129"/>
      <c r="EX79" s="129"/>
      <c r="EY79" s="130"/>
      <c r="EZ79" s="128">
        <f>データ!EG7</f>
        <v>58.8</v>
      </c>
      <c r="FA79" s="129"/>
      <c r="FB79" s="129"/>
      <c r="FC79" s="129"/>
      <c r="FD79" s="129"/>
      <c r="FE79" s="129"/>
      <c r="FF79" s="129"/>
      <c r="FG79" s="129"/>
      <c r="FH79" s="129"/>
      <c r="FI79" s="129"/>
      <c r="FJ79" s="129"/>
      <c r="FK79" s="129"/>
      <c r="FL79" s="129"/>
      <c r="FM79" s="129"/>
      <c r="FN79" s="130"/>
      <c r="FO79" s="128">
        <f>データ!EH7</f>
        <v>60.7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85.4</v>
      </c>
      <c r="GU79" s="129"/>
      <c r="GV79" s="129"/>
      <c r="GW79" s="129"/>
      <c r="GX79" s="129"/>
      <c r="GY79" s="129"/>
      <c r="GZ79" s="129"/>
      <c r="HA79" s="129"/>
      <c r="HB79" s="129"/>
      <c r="HC79" s="129"/>
      <c r="HD79" s="129"/>
      <c r="HE79" s="129"/>
      <c r="HF79" s="129"/>
      <c r="HG79" s="129"/>
      <c r="HH79" s="130"/>
      <c r="HI79" s="128">
        <f>データ!EP7</f>
        <v>88.4</v>
      </c>
      <c r="HJ79" s="129"/>
      <c r="HK79" s="129"/>
      <c r="HL79" s="129"/>
      <c r="HM79" s="129"/>
      <c r="HN79" s="129"/>
      <c r="HO79" s="129"/>
      <c r="HP79" s="129"/>
      <c r="HQ79" s="129"/>
      <c r="HR79" s="129"/>
      <c r="HS79" s="129"/>
      <c r="HT79" s="129"/>
      <c r="HU79" s="129"/>
      <c r="HV79" s="129"/>
      <c r="HW79" s="130"/>
      <c r="HX79" s="128">
        <f>データ!EQ7</f>
        <v>88.7</v>
      </c>
      <c r="HY79" s="129"/>
      <c r="HZ79" s="129"/>
      <c r="IA79" s="129"/>
      <c r="IB79" s="129"/>
      <c r="IC79" s="129"/>
      <c r="ID79" s="129"/>
      <c r="IE79" s="129"/>
      <c r="IF79" s="129"/>
      <c r="IG79" s="129"/>
      <c r="IH79" s="129"/>
      <c r="II79" s="129"/>
      <c r="IJ79" s="129"/>
      <c r="IK79" s="129"/>
      <c r="IL79" s="130"/>
      <c r="IM79" s="128">
        <f>データ!ER7</f>
        <v>90.4</v>
      </c>
      <c r="IN79" s="129"/>
      <c r="IO79" s="129"/>
      <c r="IP79" s="129"/>
      <c r="IQ79" s="129"/>
      <c r="IR79" s="129"/>
      <c r="IS79" s="129"/>
      <c r="IT79" s="129"/>
      <c r="IU79" s="129"/>
      <c r="IV79" s="129"/>
      <c r="IW79" s="129"/>
      <c r="IX79" s="129"/>
      <c r="IY79" s="129"/>
      <c r="IZ79" s="129"/>
      <c r="JA79" s="130"/>
      <c r="JB79" s="128">
        <f>データ!ES7</f>
        <v>91.6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42944702</v>
      </c>
      <c r="KH79" s="144"/>
      <c r="KI79" s="144"/>
      <c r="KJ79" s="144"/>
      <c r="KK79" s="144"/>
      <c r="KL79" s="144"/>
      <c r="KM79" s="144"/>
      <c r="KN79" s="144"/>
      <c r="KO79" s="144"/>
      <c r="KP79" s="144"/>
      <c r="KQ79" s="144"/>
      <c r="KR79" s="144"/>
      <c r="KS79" s="144"/>
      <c r="KT79" s="144"/>
      <c r="KU79" s="145"/>
      <c r="KV79" s="143">
        <f>データ!FA7</f>
        <v>43044123</v>
      </c>
      <c r="KW79" s="144"/>
      <c r="KX79" s="144"/>
      <c r="KY79" s="144"/>
      <c r="KZ79" s="144"/>
      <c r="LA79" s="144"/>
      <c r="LB79" s="144"/>
      <c r="LC79" s="144"/>
      <c r="LD79" s="144"/>
      <c r="LE79" s="144"/>
      <c r="LF79" s="144"/>
      <c r="LG79" s="144"/>
      <c r="LH79" s="144"/>
      <c r="LI79" s="144"/>
      <c r="LJ79" s="145"/>
      <c r="LK79" s="143">
        <f>データ!FB7</f>
        <v>43384281</v>
      </c>
      <c r="LL79" s="144"/>
      <c r="LM79" s="144"/>
      <c r="LN79" s="144"/>
      <c r="LO79" s="144"/>
      <c r="LP79" s="144"/>
      <c r="LQ79" s="144"/>
      <c r="LR79" s="144"/>
      <c r="LS79" s="144"/>
      <c r="LT79" s="144"/>
      <c r="LU79" s="144"/>
      <c r="LV79" s="144"/>
      <c r="LW79" s="144"/>
      <c r="LX79" s="144"/>
      <c r="LY79" s="145"/>
      <c r="LZ79" s="143">
        <f>データ!FC7</f>
        <v>43448509</v>
      </c>
      <c r="MA79" s="144"/>
      <c r="MB79" s="144"/>
      <c r="MC79" s="144"/>
      <c r="MD79" s="144"/>
      <c r="ME79" s="144"/>
      <c r="MF79" s="144"/>
      <c r="MG79" s="144"/>
      <c r="MH79" s="144"/>
      <c r="MI79" s="144"/>
      <c r="MJ79" s="144"/>
      <c r="MK79" s="144"/>
      <c r="ML79" s="144"/>
      <c r="MM79" s="144"/>
      <c r="MN79" s="145"/>
      <c r="MO79" s="143">
        <f>データ!FD7</f>
        <v>43624333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Xzwsdc9DFmcPSUpffKiyciwe2TXwP3M3sz8Z1rEB+nXbaClegI2HU09sQSi5GW8c5s1LsRfZaDFCy9c1xz3XA==" saltValue="NMhHb1NBh7wcW699/XArZg==" spinCount="100000" sheet="1" objects="1" scenarios="1" formatCells="0" formatColumns="0" formatRows="0"/>
  <mergeCells count="286">
    <mergeCell ref="NJ70:NX84"/>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JB79:JP79"/>
    <mergeCell ref="JX79:KF79"/>
    <mergeCell ref="KG79:KU79"/>
    <mergeCell ref="DV79:EJ79"/>
    <mergeCell ref="EK79:EY79"/>
    <mergeCell ref="EZ79:FN79"/>
    <mergeCell ref="FO79:GC79"/>
    <mergeCell ref="GK79:GS79"/>
    <mergeCell ref="GT79:HH79"/>
    <mergeCell ref="G80:O80"/>
    <mergeCell ref="P80:AD80"/>
    <mergeCell ref="AE80:AS80"/>
    <mergeCell ref="AT80:BH80"/>
    <mergeCell ref="BI80:BW80"/>
    <mergeCell ref="BX80:CL80"/>
    <mergeCell ref="HI79:HW79"/>
    <mergeCell ref="HX79:IL79"/>
    <mergeCell ref="IM79:JA79"/>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O79:NC79"/>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52:NX53"/>
    <mergeCell ref="P54:AD54"/>
    <mergeCell ref="AE54:AS54"/>
    <mergeCell ref="AT54:BH54"/>
    <mergeCell ref="BI54:BW54"/>
    <mergeCell ref="BX54:CL54"/>
    <mergeCell ref="DD54:DR54"/>
    <mergeCell ref="LY54:MM54"/>
    <mergeCell ref="MN54:NB54"/>
    <mergeCell ref="IZ54:JN54"/>
    <mergeCell ref="KF54:KT54"/>
    <mergeCell ref="KU54:LI54"/>
    <mergeCell ref="LJ54:LX54"/>
    <mergeCell ref="NJ39:NX51"/>
    <mergeCell ref="NJ54:NX67"/>
    <mergeCell ref="KF55:KT55"/>
    <mergeCell ref="KU55:LI55"/>
    <mergeCell ref="LJ55:LX55"/>
    <mergeCell ref="LY55:MM55"/>
    <mergeCell ref="MN55:NB55"/>
    <mergeCell ref="IZ55:JN55"/>
    <mergeCell ref="JW55:KE55"/>
    <mergeCell ref="CU34:DC34"/>
    <mergeCell ref="DD34:DR34"/>
    <mergeCell ref="DS34:EG34"/>
    <mergeCell ref="EH34:EV34"/>
    <mergeCell ref="EW34:FK34"/>
    <mergeCell ref="FL34:FZ34"/>
    <mergeCell ref="G34:O34"/>
    <mergeCell ref="P34:AD34"/>
    <mergeCell ref="AE34:AS34"/>
    <mergeCell ref="AT34:BH34"/>
    <mergeCell ref="BI34:BW34"/>
    <mergeCell ref="BX34:CL34"/>
    <mergeCell ref="DS33:EG33"/>
    <mergeCell ref="EH33:EV33"/>
    <mergeCell ref="EW33:FK33"/>
    <mergeCell ref="FL33:FZ33"/>
    <mergeCell ref="G33:O33"/>
    <mergeCell ref="P33:AD33"/>
    <mergeCell ref="AE33:AS33"/>
    <mergeCell ref="AT33:BH33"/>
    <mergeCell ref="BI33:BW33"/>
    <mergeCell ref="BX33:CL33"/>
    <mergeCell ref="CU33:DC33"/>
    <mergeCell ref="DD33:DR33"/>
    <mergeCell ref="HG34:HU34"/>
    <mergeCell ref="LJ33:LX33"/>
    <mergeCell ref="LY33:MM33"/>
    <mergeCell ref="MN33:NB33"/>
    <mergeCell ref="GI33:GQ33"/>
    <mergeCell ref="GR33:HF33"/>
    <mergeCell ref="HG33:HU33"/>
    <mergeCell ref="HV33:IJ33"/>
    <mergeCell ref="IK33:IY33"/>
    <mergeCell ref="IZ33:JN33"/>
    <mergeCell ref="JW33:KE33"/>
    <mergeCell ref="KF33:KT33"/>
    <mergeCell ref="KU33:LI33"/>
    <mergeCell ref="JW34:KE34"/>
    <mergeCell ref="KF34:KT34"/>
    <mergeCell ref="KU34:LI34"/>
    <mergeCell ref="LJ34:LX34"/>
    <mergeCell ref="LY34:MM34"/>
    <mergeCell ref="MN34:NB34"/>
    <mergeCell ref="HV34:IJ34"/>
    <mergeCell ref="IK34:IY34"/>
    <mergeCell ref="IZ34:JN34"/>
    <mergeCell ref="NJ20:NX21"/>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NJ22:NX34"/>
    <mergeCell ref="GI34:GQ34"/>
    <mergeCell ref="GR34:HF34"/>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151</v>
      </c>
      <c r="AY5" s="49" t="s">
        <v>152</v>
      </c>
      <c r="AZ5" s="49" t="s">
        <v>153</v>
      </c>
      <c r="BA5" s="49" t="s">
        <v>154</v>
      </c>
      <c r="BB5" s="49" t="s">
        <v>155</v>
      </c>
      <c r="BC5" s="49" t="s">
        <v>156</v>
      </c>
      <c r="BD5" s="49" t="s">
        <v>157</v>
      </c>
      <c r="BE5" s="49" t="s">
        <v>147</v>
      </c>
      <c r="BF5" s="49" t="s">
        <v>148</v>
      </c>
      <c r="BG5" s="49" t="s">
        <v>160</v>
      </c>
      <c r="BH5" s="49" t="s">
        <v>161</v>
      </c>
      <c r="BI5" s="49" t="s">
        <v>162</v>
      </c>
      <c r="BJ5" s="49" t="s">
        <v>152</v>
      </c>
      <c r="BK5" s="49" t="s">
        <v>153</v>
      </c>
      <c r="BL5" s="49" t="s">
        <v>154</v>
      </c>
      <c r="BM5" s="49" t="s">
        <v>155</v>
      </c>
      <c r="BN5" s="49" t="s">
        <v>156</v>
      </c>
      <c r="BO5" s="49" t="s">
        <v>157</v>
      </c>
      <c r="BP5" s="49" t="s">
        <v>158</v>
      </c>
      <c r="BQ5" s="49" t="s">
        <v>159</v>
      </c>
      <c r="BR5" s="49" t="s">
        <v>163</v>
      </c>
      <c r="BS5" s="49" t="s">
        <v>164</v>
      </c>
      <c r="BT5" s="49" t="s">
        <v>151</v>
      </c>
      <c r="BU5" s="49" t="s">
        <v>152</v>
      </c>
      <c r="BV5" s="49" t="s">
        <v>153</v>
      </c>
      <c r="BW5" s="49" t="s">
        <v>154</v>
      </c>
      <c r="BX5" s="49" t="s">
        <v>155</v>
      </c>
      <c r="BY5" s="49" t="s">
        <v>156</v>
      </c>
      <c r="BZ5" s="49" t="s">
        <v>157</v>
      </c>
      <c r="CA5" s="49" t="s">
        <v>147</v>
      </c>
      <c r="CB5" s="49" t="s">
        <v>148</v>
      </c>
      <c r="CC5" s="49" t="s">
        <v>160</v>
      </c>
      <c r="CD5" s="49" t="s">
        <v>161</v>
      </c>
      <c r="CE5" s="49" t="s">
        <v>151</v>
      </c>
      <c r="CF5" s="49" t="s">
        <v>152</v>
      </c>
      <c r="CG5" s="49" t="s">
        <v>153</v>
      </c>
      <c r="CH5" s="49" t="s">
        <v>154</v>
      </c>
      <c r="CI5" s="49" t="s">
        <v>155</v>
      </c>
      <c r="CJ5" s="49" t="s">
        <v>156</v>
      </c>
      <c r="CK5" s="49" t="s">
        <v>157</v>
      </c>
      <c r="CL5" s="49" t="s">
        <v>158</v>
      </c>
      <c r="CM5" s="49" t="s">
        <v>165</v>
      </c>
      <c r="CN5" s="49" t="s">
        <v>149</v>
      </c>
      <c r="CO5" s="49" t="s">
        <v>150</v>
      </c>
      <c r="CP5" s="49" t="s">
        <v>151</v>
      </c>
      <c r="CQ5" s="49" t="s">
        <v>152</v>
      </c>
      <c r="CR5" s="49" t="s">
        <v>153</v>
      </c>
      <c r="CS5" s="49" t="s">
        <v>154</v>
      </c>
      <c r="CT5" s="49" t="s">
        <v>155</v>
      </c>
      <c r="CU5" s="49" t="s">
        <v>156</v>
      </c>
      <c r="CV5" s="49" t="s">
        <v>157</v>
      </c>
      <c r="CW5" s="49" t="s">
        <v>147</v>
      </c>
      <c r="CX5" s="49" t="s">
        <v>159</v>
      </c>
      <c r="CY5" s="49" t="s">
        <v>160</v>
      </c>
      <c r="CZ5" s="49" t="s">
        <v>164</v>
      </c>
      <c r="DA5" s="49" t="s">
        <v>151</v>
      </c>
      <c r="DB5" s="49" t="s">
        <v>152</v>
      </c>
      <c r="DC5" s="49" t="s">
        <v>153</v>
      </c>
      <c r="DD5" s="49" t="s">
        <v>154</v>
      </c>
      <c r="DE5" s="49" t="s">
        <v>155</v>
      </c>
      <c r="DF5" s="49" t="s">
        <v>156</v>
      </c>
      <c r="DG5" s="49" t="s">
        <v>157</v>
      </c>
      <c r="DH5" s="49" t="s">
        <v>158</v>
      </c>
      <c r="DI5" s="49" t="s">
        <v>165</v>
      </c>
      <c r="DJ5" s="49" t="s">
        <v>163</v>
      </c>
      <c r="DK5" s="49" t="s">
        <v>161</v>
      </c>
      <c r="DL5" s="49" t="s">
        <v>151</v>
      </c>
      <c r="DM5" s="49" t="s">
        <v>152</v>
      </c>
      <c r="DN5" s="49" t="s">
        <v>153</v>
      </c>
      <c r="DO5" s="49" t="s">
        <v>154</v>
      </c>
      <c r="DP5" s="49" t="s">
        <v>155</v>
      </c>
      <c r="DQ5" s="49" t="s">
        <v>156</v>
      </c>
      <c r="DR5" s="49" t="s">
        <v>157</v>
      </c>
      <c r="DS5" s="49" t="s">
        <v>158</v>
      </c>
      <c r="DT5" s="49" t="s">
        <v>165</v>
      </c>
      <c r="DU5" s="49" t="s">
        <v>163</v>
      </c>
      <c r="DV5" s="49" t="s">
        <v>161</v>
      </c>
      <c r="DW5" s="49" t="s">
        <v>166</v>
      </c>
      <c r="DX5" s="49" t="s">
        <v>152</v>
      </c>
      <c r="DY5" s="49" t="s">
        <v>153</v>
      </c>
      <c r="DZ5" s="49" t="s">
        <v>154</v>
      </c>
      <c r="EA5" s="49" t="s">
        <v>155</v>
      </c>
      <c r="EB5" s="49" t="s">
        <v>156</v>
      </c>
      <c r="EC5" s="49" t="s">
        <v>157</v>
      </c>
      <c r="ED5" s="49" t="s">
        <v>158</v>
      </c>
      <c r="EE5" s="49" t="s">
        <v>159</v>
      </c>
      <c r="EF5" s="49" t="s">
        <v>160</v>
      </c>
      <c r="EG5" s="49" t="s">
        <v>164</v>
      </c>
      <c r="EH5" s="49" t="s">
        <v>151</v>
      </c>
      <c r="EI5" s="49" t="s">
        <v>152</v>
      </c>
      <c r="EJ5" s="49" t="s">
        <v>153</v>
      </c>
      <c r="EK5" s="49" t="s">
        <v>154</v>
      </c>
      <c r="EL5" s="49" t="s">
        <v>155</v>
      </c>
      <c r="EM5" s="49" t="s">
        <v>156</v>
      </c>
      <c r="EN5" s="49" t="s">
        <v>157</v>
      </c>
      <c r="EO5" s="49" t="s">
        <v>147</v>
      </c>
      <c r="EP5" s="49" t="s">
        <v>148</v>
      </c>
      <c r="EQ5" s="49" t="s">
        <v>149</v>
      </c>
      <c r="ER5" s="49" t="s">
        <v>161</v>
      </c>
      <c r="ES5" s="49" t="s">
        <v>151</v>
      </c>
      <c r="ET5" s="49" t="s">
        <v>152</v>
      </c>
      <c r="EU5" s="49" t="s">
        <v>153</v>
      </c>
      <c r="EV5" s="49" t="s">
        <v>154</v>
      </c>
      <c r="EW5" s="49" t="s">
        <v>155</v>
      </c>
      <c r="EX5" s="49" t="s">
        <v>156</v>
      </c>
      <c r="EY5" s="49" t="s">
        <v>167</v>
      </c>
      <c r="EZ5" s="49" t="s">
        <v>168</v>
      </c>
      <c r="FA5" s="49" t="s">
        <v>159</v>
      </c>
      <c r="FB5" s="49" t="s">
        <v>149</v>
      </c>
      <c r="FC5" s="49" t="s">
        <v>161</v>
      </c>
      <c r="FD5" s="49" t="s">
        <v>166</v>
      </c>
      <c r="FE5" s="49" t="s">
        <v>152</v>
      </c>
      <c r="FF5" s="49" t="s">
        <v>153</v>
      </c>
      <c r="FG5" s="49" t="s">
        <v>154</v>
      </c>
      <c r="FH5" s="49" t="s">
        <v>155</v>
      </c>
      <c r="FI5" s="49" t="s">
        <v>156</v>
      </c>
      <c r="FJ5" s="49" t="s">
        <v>157</v>
      </c>
    </row>
    <row r="6" spans="1:166" s="54" customFormat="1">
      <c r="A6" s="35" t="s">
        <v>169</v>
      </c>
      <c r="B6" s="50">
        <f>B8</f>
        <v>2024</v>
      </c>
      <c r="C6" s="50">
        <f t="shared" ref="C6:M6" si="2">C8</f>
        <v>434477</v>
      </c>
      <c r="D6" s="50">
        <f t="shared" si="2"/>
        <v>46</v>
      </c>
      <c r="E6" s="50">
        <f t="shared" si="2"/>
        <v>6</v>
      </c>
      <c r="F6" s="50">
        <f t="shared" si="2"/>
        <v>0</v>
      </c>
      <c r="G6" s="50">
        <f t="shared" si="2"/>
        <v>1</v>
      </c>
      <c r="H6" s="158" t="str">
        <f>IF(H8&lt;&gt;I8,H8,"")&amp;IF(I8&lt;&gt;J8,I8,"")&amp;"　"&amp;J8</f>
        <v>熊本県山都町　山都町包括医療センターそよう病院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15</v>
      </c>
      <c r="R6" s="50" t="str">
        <f t="shared" si="3"/>
        <v>-</v>
      </c>
      <c r="S6" s="50" t="str">
        <f t="shared" si="3"/>
        <v>ド 透 訓</v>
      </c>
      <c r="T6" s="50" t="str">
        <f t="shared" si="3"/>
        <v>救 臨 へ 輪</v>
      </c>
      <c r="U6" s="51">
        <f>U8</f>
        <v>12887</v>
      </c>
      <c r="V6" s="51">
        <f>V8</f>
        <v>4480</v>
      </c>
      <c r="W6" s="50" t="str">
        <f>W8</f>
        <v>第２種該当</v>
      </c>
      <c r="X6" s="50" t="str">
        <f t="shared" ref="X6" si="4">X8</f>
        <v>-</v>
      </c>
      <c r="Y6" s="50" t="str">
        <f t="shared" si="3"/>
        <v>１０：１</v>
      </c>
      <c r="Z6" s="51">
        <f t="shared" si="3"/>
        <v>57</v>
      </c>
      <c r="AA6" s="51" t="str">
        <f t="shared" si="3"/>
        <v>-</v>
      </c>
      <c r="AB6" s="51" t="str">
        <f t="shared" si="3"/>
        <v>-</v>
      </c>
      <c r="AC6" s="51" t="str">
        <f t="shared" si="3"/>
        <v>-</v>
      </c>
      <c r="AD6" s="51" t="str">
        <f t="shared" si="3"/>
        <v>-</v>
      </c>
      <c r="AE6" s="51">
        <f t="shared" si="3"/>
        <v>57</v>
      </c>
      <c r="AF6" s="51">
        <f t="shared" si="3"/>
        <v>52</v>
      </c>
      <c r="AG6" s="51" t="str">
        <f t="shared" si="3"/>
        <v>-</v>
      </c>
      <c r="AH6" s="51">
        <f t="shared" si="3"/>
        <v>52</v>
      </c>
      <c r="AI6" s="52">
        <f>IF(AI8="-",NA(),AI8)</f>
        <v>96.1</v>
      </c>
      <c r="AJ6" s="52">
        <f t="shared" ref="AJ6:AR6" si="5">IF(AJ8="-",NA(),AJ8)</f>
        <v>138.19999999999999</v>
      </c>
      <c r="AK6" s="52">
        <f t="shared" si="5"/>
        <v>108.5</v>
      </c>
      <c r="AL6" s="52">
        <f t="shared" si="5"/>
        <v>103.3</v>
      </c>
      <c r="AM6" s="52">
        <f t="shared" si="5"/>
        <v>97.8</v>
      </c>
      <c r="AN6" s="52">
        <f t="shared" si="5"/>
        <v>100.7</v>
      </c>
      <c r="AO6" s="52">
        <f t="shared" si="5"/>
        <v>103.6</v>
      </c>
      <c r="AP6" s="52">
        <f t="shared" si="5"/>
        <v>101.9</v>
      </c>
      <c r="AQ6" s="52">
        <f t="shared" si="5"/>
        <v>96.7</v>
      </c>
      <c r="AR6" s="52">
        <f t="shared" si="5"/>
        <v>93.7</v>
      </c>
      <c r="AS6" s="52" t="str">
        <f>IF(AS8="-","【-】","【"&amp;SUBSTITUTE(TEXT(AS8,"#,##0.0"),"-","△")&amp;"】")</f>
        <v>【93.7】</v>
      </c>
      <c r="AT6" s="52">
        <f>IF(AT8="-",NA(),AT8)</f>
        <v>82.4</v>
      </c>
      <c r="AU6" s="52">
        <f t="shared" ref="AU6:BC6" si="6">IF(AU8="-",NA(),AU8)</f>
        <v>79.900000000000006</v>
      </c>
      <c r="AV6" s="52">
        <f t="shared" si="6"/>
        <v>84</v>
      </c>
      <c r="AW6" s="52">
        <f t="shared" si="6"/>
        <v>87.1</v>
      </c>
      <c r="AX6" s="52">
        <f t="shared" si="6"/>
        <v>87.5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76.900000000000006</v>
      </c>
      <c r="BF6" s="52">
        <f t="shared" ref="BF6:BN6" si="7">IF(BF8="-",NA(),BF8)</f>
        <v>73.5</v>
      </c>
      <c r="BG6" s="52">
        <f t="shared" si="7"/>
        <v>76.900000000000006</v>
      </c>
      <c r="BH6" s="52">
        <f t="shared" si="7"/>
        <v>80.2</v>
      </c>
      <c r="BI6" s="52">
        <f t="shared" si="7"/>
        <v>80.599999999999994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70.3</v>
      </c>
      <c r="BQ6" s="52">
        <f t="shared" ref="BQ6:BY6" si="8">IF(BQ8="-",NA(),BQ8)</f>
        <v>51.3</v>
      </c>
      <c r="BR6" s="52">
        <f t="shared" si="8"/>
        <v>49.4</v>
      </c>
      <c r="BS6" s="52">
        <f t="shared" si="8"/>
        <v>62.9</v>
      </c>
      <c r="BT6" s="52">
        <f t="shared" si="8"/>
        <v>72.400000000000006</v>
      </c>
      <c r="BU6" s="52">
        <f t="shared" si="8"/>
        <v>62.3</v>
      </c>
      <c r="BV6" s="52">
        <f t="shared" si="8"/>
        <v>62.1</v>
      </c>
      <c r="BW6" s="52">
        <f t="shared" si="8"/>
        <v>60.2</v>
      </c>
      <c r="BX6" s="52">
        <f t="shared" si="8"/>
        <v>60.6</v>
      </c>
      <c r="BY6" s="52">
        <f t="shared" si="8"/>
        <v>62.8</v>
      </c>
      <c r="BZ6" s="52" t="str">
        <f>IF(BZ8="-","【-】","【"&amp;SUBSTITUTE(TEXT(BZ8,"#,##0.0"),"-","△")&amp;"】")</f>
        <v>【70.7】</v>
      </c>
      <c r="CA6" s="53">
        <f>IF(CA8="-",NA(),CA8)</f>
        <v>27372</v>
      </c>
      <c r="CB6" s="53">
        <f t="shared" ref="CB6:CJ6" si="9">IF(CB8="-",NA(),CB8)</f>
        <v>27901</v>
      </c>
      <c r="CC6" s="53">
        <f t="shared" si="9"/>
        <v>33647</v>
      </c>
      <c r="CD6" s="53">
        <f t="shared" si="9"/>
        <v>29313</v>
      </c>
      <c r="CE6" s="53">
        <f t="shared" si="9"/>
        <v>26844</v>
      </c>
      <c r="CF6" s="53">
        <f t="shared" si="9"/>
        <v>27227</v>
      </c>
      <c r="CG6" s="53">
        <f t="shared" si="9"/>
        <v>28176</v>
      </c>
      <c r="CH6" s="53">
        <f t="shared" si="9"/>
        <v>29348</v>
      </c>
      <c r="CI6" s="53">
        <f t="shared" si="9"/>
        <v>29723</v>
      </c>
      <c r="CJ6" s="53">
        <f t="shared" si="9"/>
        <v>30242</v>
      </c>
      <c r="CK6" s="52" t="str">
        <f>IF(CK8="-","【-】","【"&amp;SUBSTITUTE(TEXT(CK8,"#,##0"),"-","△")&amp;"】")</f>
        <v>【63,608】</v>
      </c>
      <c r="CL6" s="53">
        <f>IF(CL8="-",NA(),CL8)</f>
        <v>8427</v>
      </c>
      <c r="CM6" s="53">
        <f t="shared" ref="CM6:CU6" si="10">IF(CM8="-",NA(),CM8)</f>
        <v>9738</v>
      </c>
      <c r="CN6" s="53">
        <f t="shared" si="10"/>
        <v>10300</v>
      </c>
      <c r="CO6" s="53">
        <f t="shared" si="10"/>
        <v>10457</v>
      </c>
      <c r="CP6" s="53">
        <f t="shared" si="10"/>
        <v>10728</v>
      </c>
      <c r="CQ6" s="53">
        <f t="shared" si="10"/>
        <v>9509</v>
      </c>
      <c r="CR6" s="53">
        <f t="shared" si="10"/>
        <v>9548</v>
      </c>
      <c r="CS6" s="53">
        <f t="shared" si="10"/>
        <v>9992</v>
      </c>
      <c r="CT6" s="53">
        <f t="shared" si="10"/>
        <v>9779</v>
      </c>
      <c r="CU6" s="53">
        <f t="shared" si="10"/>
        <v>9547</v>
      </c>
      <c r="CV6" s="52" t="str">
        <f>IF(CV8="-","【-】","【"&amp;SUBSTITUTE(TEXT(CV8,"#,##0"),"-","△")&amp;"】")</f>
        <v>【18,510】</v>
      </c>
      <c r="CW6" s="52">
        <f>IF(CW8="-",NA(),CW8)</f>
        <v>67.5</v>
      </c>
      <c r="CX6" s="52">
        <f t="shared" ref="CX6:DF6" si="11">IF(CX8="-",NA(),CX8)</f>
        <v>71.400000000000006</v>
      </c>
      <c r="CY6" s="52">
        <f t="shared" si="11"/>
        <v>64.8</v>
      </c>
      <c r="CZ6" s="52">
        <f t="shared" si="11"/>
        <v>63.2</v>
      </c>
      <c r="DA6" s="52">
        <f t="shared" si="11"/>
        <v>59.8</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12.5</v>
      </c>
      <c r="DI6" s="52">
        <f t="shared" ref="DI6:DQ6" si="12">IF(DI8="-",NA(),DI8)</f>
        <v>12.6</v>
      </c>
      <c r="DJ6" s="52">
        <f t="shared" si="12"/>
        <v>13.1</v>
      </c>
      <c r="DK6" s="52">
        <f t="shared" si="12"/>
        <v>13.2</v>
      </c>
      <c r="DL6" s="52">
        <f t="shared" si="12"/>
        <v>12.2</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51.6</v>
      </c>
      <c r="EE6" s="52">
        <f t="shared" ref="EE6:EM6" si="14">IF(EE8="-",NA(),EE8)</f>
        <v>54.4</v>
      </c>
      <c r="EF6" s="52">
        <f t="shared" si="14"/>
        <v>56.5</v>
      </c>
      <c r="EG6" s="52">
        <f t="shared" si="14"/>
        <v>58.8</v>
      </c>
      <c r="EH6" s="52">
        <f t="shared" si="14"/>
        <v>60.7</v>
      </c>
      <c r="EI6" s="52">
        <f t="shared" si="14"/>
        <v>56.9</v>
      </c>
      <c r="EJ6" s="52">
        <f t="shared" si="14"/>
        <v>58.3</v>
      </c>
      <c r="EK6" s="52">
        <f t="shared" si="14"/>
        <v>59.2</v>
      </c>
      <c r="EL6" s="52">
        <f t="shared" si="14"/>
        <v>59.8</v>
      </c>
      <c r="EM6" s="52">
        <f t="shared" si="14"/>
        <v>60.6</v>
      </c>
      <c r="EN6" s="52" t="str">
        <f>IF(EN8="-","【-】","【"&amp;SUBSTITUTE(TEXT(EN8,"#,##0.0"),"-","△")&amp;"】")</f>
        <v>【58.0】</v>
      </c>
      <c r="EO6" s="52">
        <f>IF(EO8="-",NA(),EO8)</f>
        <v>85.4</v>
      </c>
      <c r="EP6" s="52">
        <f t="shared" ref="EP6:EX6" si="15">IF(EP8="-",NA(),EP8)</f>
        <v>88.4</v>
      </c>
      <c r="EQ6" s="52">
        <f t="shared" si="15"/>
        <v>88.7</v>
      </c>
      <c r="ER6" s="52">
        <f t="shared" si="15"/>
        <v>90.4</v>
      </c>
      <c r="ES6" s="52">
        <f t="shared" si="15"/>
        <v>91.6</v>
      </c>
      <c r="ET6" s="52">
        <f t="shared" si="15"/>
        <v>72.5</v>
      </c>
      <c r="EU6" s="52">
        <f t="shared" si="15"/>
        <v>72.3</v>
      </c>
      <c r="EV6" s="52">
        <f t="shared" si="15"/>
        <v>72</v>
      </c>
      <c r="EW6" s="52">
        <f t="shared" si="15"/>
        <v>72</v>
      </c>
      <c r="EX6" s="52">
        <f t="shared" si="15"/>
        <v>72.400000000000006</v>
      </c>
      <c r="EY6" s="52" t="str">
        <f>IF(EY8="-","【-】","【"&amp;SUBSTITUTE(TEXT(EY8,"#,##0.0"),"-","△")&amp;"】")</f>
        <v>【70.8】</v>
      </c>
      <c r="EZ6" s="53">
        <f>IF(EZ8="-",NA(),EZ8)</f>
        <v>42944702</v>
      </c>
      <c r="FA6" s="53">
        <f t="shared" ref="FA6:FI6" si="16">IF(FA8="-",NA(),FA8)</f>
        <v>43044123</v>
      </c>
      <c r="FB6" s="53">
        <f t="shared" si="16"/>
        <v>43384281</v>
      </c>
      <c r="FC6" s="53">
        <f t="shared" si="16"/>
        <v>43448509</v>
      </c>
      <c r="FD6" s="53">
        <f t="shared" si="16"/>
        <v>43624333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170</v>
      </c>
      <c r="B7" s="50">
        <f t="shared" ref="B7:AH7" si="17">B8</f>
        <v>2024</v>
      </c>
      <c r="C7" s="50">
        <f t="shared" si="17"/>
        <v>434477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15</v>
      </c>
      <c r="R7" s="50" t="str">
        <f t="shared" si="17"/>
        <v>-</v>
      </c>
      <c r="S7" s="50" t="str">
        <f t="shared" si="17"/>
        <v>ド 透 訓</v>
      </c>
      <c r="T7" s="50" t="str">
        <f t="shared" si="17"/>
        <v>救 臨 へ 輪</v>
      </c>
      <c r="U7" s="51">
        <f>U8</f>
        <v>12887</v>
      </c>
      <c r="V7" s="51">
        <f>V8</f>
        <v>4480</v>
      </c>
      <c r="W7" s="50" t="str">
        <f>W8</f>
        <v>第２種該当</v>
      </c>
      <c r="X7" s="50" t="str">
        <f t="shared" si="17"/>
        <v>-</v>
      </c>
      <c r="Y7" s="50" t="str">
        <f t="shared" si="17"/>
        <v>１０：１</v>
      </c>
      <c r="Z7" s="51">
        <f t="shared" si="17"/>
        <v>57</v>
      </c>
      <c r="AA7" s="51" t="str">
        <f t="shared" si="17"/>
        <v>-</v>
      </c>
      <c r="AB7" s="51" t="str">
        <f t="shared" si="17"/>
        <v>-</v>
      </c>
      <c r="AC7" s="51" t="str">
        <f t="shared" si="17"/>
        <v>-</v>
      </c>
      <c r="AD7" s="51" t="str">
        <f t="shared" si="17"/>
        <v>-</v>
      </c>
      <c r="AE7" s="51">
        <f t="shared" si="17"/>
        <v>57</v>
      </c>
      <c r="AF7" s="51">
        <f t="shared" si="17"/>
        <v>52</v>
      </c>
      <c r="AG7" s="51" t="str">
        <f t="shared" si="17"/>
        <v>-</v>
      </c>
      <c r="AH7" s="51">
        <f t="shared" si="17"/>
        <v>52</v>
      </c>
      <c r="AI7" s="52">
        <f>AI8</f>
        <v>96.1</v>
      </c>
      <c r="AJ7" s="52">
        <f t="shared" ref="AJ7:AR7" si="18">AJ8</f>
        <v>138.19999999999999</v>
      </c>
      <c r="AK7" s="52">
        <f t="shared" si="18"/>
        <v>108.5</v>
      </c>
      <c r="AL7" s="52">
        <f t="shared" si="18"/>
        <v>103.3</v>
      </c>
      <c r="AM7" s="52">
        <f t="shared" si="18"/>
        <v>97.8</v>
      </c>
      <c r="AN7" s="52">
        <f t="shared" si="18"/>
        <v>100.7</v>
      </c>
      <c r="AO7" s="52">
        <f t="shared" si="18"/>
        <v>103.6</v>
      </c>
      <c r="AP7" s="52">
        <f t="shared" si="18"/>
        <v>101.9</v>
      </c>
      <c r="AQ7" s="52">
        <f t="shared" si="18"/>
        <v>96.7</v>
      </c>
      <c r="AR7" s="52">
        <f t="shared" si="18"/>
        <v>93.7</v>
      </c>
      <c r="AS7" s="52"/>
      <c r="AT7" s="52">
        <f>AT8</f>
        <v>82.4</v>
      </c>
      <c r="AU7" s="52">
        <f t="shared" ref="AU7:BC7" si="19">AU8</f>
        <v>79.900000000000006</v>
      </c>
      <c r="AV7" s="52">
        <f t="shared" si="19"/>
        <v>84</v>
      </c>
      <c r="AW7" s="52">
        <f t="shared" si="19"/>
        <v>87.1</v>
      </c>
      <c r="AX7" s="52">
        <f t="shared" si="19"/>
        <v>87.5</v>
      </c>
      <c r="AY7" s="52">
        <f t="shared" si="19"/>
        <v>73.8</v>
      </c>
      <c r="AZ7" s="52">
        <f t="shared" si="19"/>
        <v>75.5</v>
      </c>
      <c r="BA7" s="52">
        <f t="shared" si="19"/>
        <v>74.599999999999994</v>
      </c>
      <c r="BB7" s="52">
        <f t="shared" si="19"/>
        <v>73.599999999999994</v>
      </c>
      <c r="BC7" s="52">
        <f t="shared" si="19"/>
        <v>71.2</v>
      </c>
      <c r="BD7" s="52"/>
      <c r="BE7" s="52">
        <f>BE8</f>
        <v>76.900000000000006</v>
      </c>
      <c r="BF7" s="52">
        <f t="shared" ref="BF7:BN7" si="20">BF8</f>
        <v>73.5</v>
      </c>
      <c r="BG7" s="52">
        <f t="shared" si="20"/>
        <v>76.900000000000006</v>
      </c>
      <c r="BH7" s="52">
        <f t="shared" si="20"/>
        <v>80.2</v>
      </c>
      <c r="BI7" s="52">
        <f t="shared" si="20"/>
        <v>80.599999999999994</v>
      </c>
      <c r="BJ7" s="52">
        <f t="shared" si="20"/>
        <v>69.900000000000006</v>
      </c>
      <c r="BK7" s="52">
        <f t="shared" si="20"/>
        <v>71.599999999999994</v>
      </c>
      <c r="BL7" s="52">
        <f t="shared" si="20"/>
        <v>70.8</v>
      </c>
      <c r="BM7" s="52">
        <f t="shared" si="20"/>
        <v>69.7</v>
      </c>
      <c r="BN7" s="52">
        <f t="shared" si="20"/>
        <v>67</v>
      </c>
      <c r="BO7" s="52"/>
      <c r="BP7" s="52">
        <f>BP8</f>
        <v>70.3</v>
      </c>
      <c r="BQ7" s="52">
        <f t="shared" ref="BQ7:BY7" si="21">BQ8</f>
        <v>51.3</v>
      </c>
      <c r="BR7" s="52">
        <f t="shared" si="21"/>
        <v>49.4</v>
      </c>
      <c r="BS7" s="52">
        <f t="shared" si="21"/>
        <v>62.9</v>
      </c>
      <c r="BT7" s="52">
        <f t="shared" si="21"/>
        <v>72.400000000000006</v>
      </c>
      <c r="BU7" s="52">
        <f t="shared" si="21"/>
        <v>62.3</v>
      </c>
      <c r="BV7" s="52">
        <f t="shared" si="21"/>
        <v>62.1</v>
      </c>
      <c r="BW7" s="52">
        <f t="shared" si="21"/>
        <v>60.2</v>
      </c>
      <c r="BX7" s="52">
        <f t="shared" si="21"/>
        <v>60.6</v>
      </c>
      <c r="BY7" s="52">
        <f t="shared" si="21"/>
        <v>62.8</v>
      </c>
      <c r="BZ7" s="52"/>
      <c r="CA7" s="53">
        <f>CA8</f>
        <v>27372</v>
      </c>
      <c r="CB7" s="53">
        <f t="shared" ref="CB7:CJ7" si="22">CB8</f>
        <v>27901</v>
      </c>
      <c r="CC7" s="53">
        <f t="shared" si="22"/>
        <v>33647</v>
      </c>
      <c r="CD7" s="53">
        <f t="shared" si="22"/>
        <v>29313</v>
      </c>
      <c r="CE7" s="53">
        <f t="shared" si="22"/>
        <v>26844</v>
      </c>
      <c r="CF7" s="53">
        <f t="shared" si="22"/>
        <v>27227</v>
      </c>
      <c r="CG7" s="53">
        <f t="shared" si="22"/>
        <v>28176</v>
      </c>
      <c r="CH7" s="53">
        <f t="shared" si="22"/>
        <v>29348</v>
      </c>
      <c r="CI7" s="53">
        <f t="shared" si="22"/>
        <v>29723</v>
      </c>
      <c r="CJ7" s="53">
        <f t="shared" si="22"/>
        <v>30242</v>
      </c>
      <c r="CK7" s="52"/>
      <c r="CL7" s="53">
        <f>CL8</f>
        <v>8427</v>
      </c>
      <c r="CM7" s="53">
        <f t="shared" ref="CM7:CU7" si="23">CM8</f>
        <v>9738</v>
      </c>
      <c r="CN7" s="53">
        <f t="shared" si="23"/>
        <v>10300</v>
      </c>
      <c r="CO7" s="53">
        <f t="shared" si="23"/>
        <v>10457</v>
      </c>
      <c r="CP7" s="53">
        <f t="shared" si="23"/>
        <v>10728</v>
      </c>
      <c r="CQ7" s="53">
        <f t="shared" si="23"/>
        <v>9509</v>
      </c>
      <c r="CR7" s="53">
        <f t="shared" si="23"/>
        <v>9548</v>
      </c>
      <c r="CS7" s="53">
        <f t="shared" si="23"/>
        <v>9992</v>
      </c>
      <c r="CT7" s="53">
        <f t="shared" si="23"/>
        <v>9779</v>
      </c>
      <c r="CU7" s="53">
        <f t="shared" si="23"/>
        <v>9547</v>
      </c>
      <c r="CV7" s="52"/>
      <c r="CW7" s="52">
        <f>CW8</f>
        <v>67.5</v>
      </c>
      <c r="CX7" s="52">
        <f t="shared" ref="CX7:DF7" si="24">CX8</f>
        <v>71.400000000000006</v>
      </c>
      <c r="CY7" s="52">
        <f t="shared" si="24"/>
        <v>64.8</v>
      </c>
      <c r="CZ7" s="52">
        <f t="shared" si="24"/>
        <v>63.2</v>
      </c>
      <c r="DA7" s="52">
        <f t="shared" si="24"/>
        <v>59.8</v>
      </c>
      <c r="DB7" s="52">
        <f t="shared" si="24"/>
        <v>77.7</v>
      </c>
      <c r="DC7" s="52">
        <f t="shared" si="24"/>
        <v>75.7</v>
      </c>
      <c r="DD7" s="52">
        <f t="shared" si="24"/>
        <v>75.400000000000006</v>
      </c>
      <c r="DE7" s="52">
        <f t="shared" si="24"/>
        <v>77.5</v>
      </c>
      <c r="DF7" s="52">
        <f t="shared" si="24"/>
        <v>80.900000000000006</v>
      </c>
      <c r="DG7" s="52"/>
      <c r="DH7" s="52">
        <f>DH8</f>
        <v>12.5</v>
      </c>
      <c r="DI7" s="52">
        <f t="shared" ref="DI7:DQ7" si="25">DI8</f>
        <v>12.6</v>
      </c>
      <c r="DJ7" s="52">
        <f t="shared" si="25"/>
        <v>13.1</v>
      </c>
      <c r="DK7" s="52">
        <f t="shared" si="25"/>
        <v>13.2</v>
      </c>
      <c r="DL7" s="52">
        <f t="shared" si="25"/>
        <v>12.2</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51.6</v>
      </c>
      <c r="EE7" s="52">
        <f t="shared" ref="EE7:EM7" si="27">EE8</f>
        <v>54.4</v>
      </c>
      <c r="EF7" s="52">
        <f t="shared" si="27"/>
        <v>56.5</v>
      </c>
      <c r="EG7" s="52">
        <f t="shared" si="27"/>
        <v>58.8</v>
      </c>
      <c r="EH7" s="52">
        <f t="shared" si="27"/>
        <v>60.7</v>
      </c>
      <c r="EI7" s="52">
        <f t="shared" si="27"/>
        <v>56.9</v>
      </c>
      <c r="EJ7" s="52">
        <f t="shared" si="27"/>
        <v>58.3</v>
      </c>
      <c r="EK7" s="52">
        <f t="shared" si="27"/>
        <v>59.2</v>
      </c>
      <c r="EL7" s="52">
        <f t="shared" si="27"/>
        <v>59.8</v>
      </c>
      <c r="EM7" s="52">
        <f t="shared" si="27"/>
        <v>60.6</v>
      </c>
      <c r="EN7" s="52"/>
      <c r="EO7" s="52">
        <f>EO8</f>
        <v>85.4</v>
      </c>
      <c r="EP7" s="52">
        <f t="shared" ref="EP7:EX7" si="28">EP8</f>
        <v>88.4</v>
      </c>
      <c r="EQ7" s="52">
        <f t="shared" si="28"/>
        <v>88.7</v>
      </c>
      <c r="ER7" s="52">
        <f t="shared" si="28"/>
        <v>90.4</v>
      </c>
      <c r="ES7" s="52">
        <f t="shared" si="28"/>
        <v>91.6</v>
      </c>
      <c r="ET7" s="52">
        <f t="shared" si="28"/>
        <v>72.5</v>
      </c>
      <c r="EU7" s="52">
        <f t="shared" si="28"/>
        <v>72.3</v>
      </c>
      <c r="EV7" s="52">
        <f t="shared" si="28"/>
        <v>72</v>
      </c>
      <c r="EW7" s="52">
        <f t="shared" si="28"/>
        <v>72</v>
      </c>
      <c r="EX7" s="52">
        <f t="shared" si="28"/>
        <v>72.400000000000006</v>
      </c>
      <c r="EY7" s="52"/>
      <c r="EZ7" s="53">
        <f>EZ8</f>
        <v>42944702</v>
      </c>
      <c r="FA7" s="53">
        <f t="shared" ref="FA7:FI7" si="29">FA8</f>
        <v>43044123</v>
      </c>
      <c r="FB7" s="53">
        <f t="shared" si="29"/>
        <v>43384281</v>
      </c>
      <c r="FC7" s="53">
        <f t="shared" si="29"/>
        <v>43448509</v>
      </c>
      <c r="FD7" s="53">
        <f t="shared" si="29"/>
        <v>43624333</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434477</v>
      </c>
      <c r="D8" s="55">
        <v>46</v>
      </c>
      <c r="E8" s="55">
        <v>6</v>
      </c>
      <c r="F8" s="55">
        <v>0</v>
      </c>
      <c r="G8" s="55">
        <v>1</v>
      </c>
      <c r="H8" s="55" t="s">
        <v>171</v>
      </c>
      <c r="I8" s="55" t="s">
        <v>172</v>
      </c>
      <c r="J8" s="55" t="s">
        <v>173</v>
      </c>
      <c r="K8" s="55" t="s">
        <v>174</v>
      </c>
      <c r="L8" s="55" t="s">
        <v>175</v>
      </c>
      <c r="M8" s="55" t="s">
        <v>176</v>
      </c>
      <c r="N8" s="55" t="s">
        <v>177</v>
      </c>
      <c r="O8" s="55" t="s">
        <v>178</v>
      </c>
      <c r="P8" s="55" t="s">
        <v>179</v>
      </c>
      <c r="Q8" s="56">
        <v>15</v>
      </c>
      <c r="R8" s="55" t="s">
        <v>40</v>
      </c>
      <c r="S8" s="55" t="s">
        <v>180</v>
      </c>
      <c r="T8" s="55" t="s">
        <v>181</v>
      </c>
      <c r="U8" s="56">
        <v>12887</v>
      </c>
      <c r="V8" s="56">
        <v>4480</v>
      </c>
      <c r="W8" s="55" t="s">
        <v>182</v>
      </c>
      <c r="X8" s="55" t="s">
        <v>40</v>
      </c>
      <c r="Y8" s="57" t="s">
        <v>183</v>
      </c>
      <c r="Z8" s="56">
        <v>57</v>
      </c>
      <c r="AA8" s="56" t="s">
        <v>40</v>
      </c>
      <c r="AB8" s="56" t="s">
        <v>40</v>
      </c>
      <c r="AC8" s="56" t="s">
        <v>40</v>
      </c>
      <c r="AD8" s="56" t="s">
        <v>40</v>
      </c>
      <c r="AE8" s="56">
        <v>57</v>
      </c>
      <c r="AF8" s="56">
        <v>52</v>
      </c>
      <c r="AG8" s="56" t="s">
        <v>40</v>
      </c>
      <c r="AH8" s="56">
        <v>52</v>
      </c>
      <c r="AI8" s="58">
        <v>96.1</v>
      </c>
      <c r="AJ8" s="58">
        <v>138.19999999999999</v>
      </c>
      <c r="AK8" s="58">
        <v>108.5</v>
      </c>
      <c r="AL8" s="58">
        <v>103.3</v>
      </c>
      <c r="AM8" s="58">
        <v>97.8</v>
      </c>
      <c r="AN8" s="58">
        <v>100.7</v>
      </c>
      <c r="AO8" s="58">
        <v>103.6</v>
      </c>
      <c r="AP8" s="58">
        <v>101.9</v>
      </c>
      <c r="AQ8" s="58">
        <v>96.7</v>
      </c>
      <c r="AR8" s="58">
        <v>93.7</v>
      </c>
      <c r="AS8" s="58">
        <v>93.7</v>
      </c>
      <c r="AT8" s="58">
        <v>82.4</v>
      </c>
      <c r="AU8" s="58">
        <v>79.900000000000006</v>
      </c>
      <c r="AV8" s="58">
        <v>84</v>
      </c>
      <c r="AW8" s="58">
        <v>87.1</v>
      </c>
      <c r="AX8" s="58">
        <v>87.5</v>
      </c>
      <c r="AY8" s="58">
        <v>73.8</v>
      </c>
      <c r="AZ8" s="58">
        <v>75.5</v>
      </c>
      <c r="BA8" s="58">
        <v>74.599999999999994</v>
      </c>
      <c r="BB8" s="58">
        <v>73.599999999999994</v>
      </c>
      <c r="BC8" s="58">
        <v>71.2</v>
      </c>
      <c r="BD8" s="58">
        <v>85.2</v>
      </c>
      <c r="BE8" s="59">
        <v>76.900000000000006</v>
      </c>
      <c r="BF8" s="59">
        <v>73.5</v>
      </c>
      <c r="BG8" s="59">
        <v>76.900000000000006</v>
      </c>
      <c r="BH8" s="59">
        <v>80.2</v>
      </c>
      <c r="BI8" s="59">
        <v>80.599999999999994</v>
      </c>
      <c r="BJ8" s="59">
        <v>69.900000000000006</v>
      </c>
      <c r="BK8" s="59">
        <v>71.599999999999994</v>
      </c>
      <c r="BL8" s="59">
        <v>70.8</v>
      </c>
      <c r="BM8" s="59">
        <v>69.7</v>
      </c>
      <c r="BN8" s="59">
        <v>67</v>
      </c>
      <c r="BO8" s="59">
        <v>82.6</v>
      </c>
      <c r="BP8" s="58">
        <v>70.3</v>
      </c>
      <c r="BQ8" s="58">
        <v>51.3</v>
      </c>
      <c r="BR8" s="58">
        <v>49.4</v>
      </c>
      <c r="BS8" s="58">
        <v>62.9</v>
      </c>
      <c r="BT8" s="58">
        <v>72.400000000000006</v>
      </c>
      <c r="BU8" s="58">
        <v>62.3</v>
      </c>
      <c r="BV8" s="58">
        <v>62.1</v>
      </c>
      <c r="BW8" s="58">
        <v>60.2</v>
      </c>
      <c r="BX8" s="58">
        <v>60.6</v>
      </c>
      <c r="BY8" s="58">
        <v>62.8</v>
      </c>
      <c r="BZ8" s="58">
        <v>70.7</v>
      </c>
      <c r="CA8" s="59">
        <v>27372</v>
      </c>
      <c r="CB8" s="59">
        <v>27901</v>
      </c>
      <c r="CC8" s="59">
        <v>33647</v>
      </c>
      <c r="CD8" s="59">
        <v>29313</v>
      </c>
      <c r="CE8" s="59">
        <v>26844</v>
      </c>
      <c r="CF8" s="59">
        <v>27227</v>
      </c>
      <c r="CG8" s="59">
        <v>28176</v>
      </c>
      <c r="CH8" s="59">
        <v>29348</v>
      </c>
      <c r="CI8" s="59">
        <v>29723</v>
      </c>
      <c r="CJ8" s="59">
        <v>30242</v>
      </c>
      <c r="CK8" s="58">
        <v>63608</v>
      </c>
      <c r="CL8" s="59">
        <v>8427</v>
      </c>
      <c r="CM8" s="59">
        <v>9738</v>
      </c>
      <c r="CN8" s="59">
        <v>10300</v>
      </c>
      <c r="CO8" s="59">
        <v>10457</v>
      </c>
      <c r="CP8" s="59">
        <v>10728</v>
      </c>
      <c r="CQ8" s="59">
        <v>9509</v>
      </c>
      <c r="CR8" s="59">
        <v>9548</v>
      </c>
      <c r="CS8" s="59">
        <v>9992</v>
      </c>
      <c r="CT8" s="59">
        <v>9779</v>
      </c>
      <c r="CU8" s="59">
        <v>9547</v>
      </c>
      <c r="CV8" s="58">
        <v>18510</v>
      </c>
      <c r="CW8" s="59">
        <v>67.5</v>
      </c>
      <c r="CX8" s="59">
        <v>71.400000000000006</v>
      </c>
      <c r="CY8" s="59">
        <v>64.8</v>
      </c>
      <c r="CZ8" s="59">
        <v>63.2</v>
      </c>
      <c r="DA8" s="59">
        <v>59.8</v>
      </c>
      <c r="DB8" s="59">
        <v>77.7</v>
      </c>
      <c r="DC8" s="59">
        <v>75.7</v>
      </c>
      <c r="DD8" s="59">
        <v>75.400000000000006</v>
      </c>
      <c r="DE8" s="59">
        <v>77.5</v>
      </c>
      <c r="DF8" s="59">
        <v>80.900000000000006</v>
      </c>
      <c r="DG8" s="59">
        <v>57.7</v>
      </c>
      <c r="DH8" s="59">
        <v>12.5</v>
      </c>
      <c r="DI8" s="59">
        <v>12.6</v>
      </c>
      <c r="DJ8" s="59">
        <v>13.1</v>
      </c>
      <c r="DK8" s="59">
        <v>13.2</v>
      </c>
      <c r="DL8" s="59">
        <v>12.2</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51.6</v>
      </c>
      <c r="EE8" s="58">
        <v>54.4</v>
      </c>
      <c r="EF8" s="58">
        <v>56.5</v>
      </c>
      <c r="EG8" s="58">
        <v>58.8</v>
      </c>
      <c r="EH8" s="58">
        <v>60.7</v>
      </c>
      <c r="EI8" s="58">
        <v>56.9</v>
      </c>
      <c r="EJ8" s="58">
        <v>58.3</v>
      </c>
      <c r="EK8" s="58">
        <v>59.2</v>
      </c>
      <c r="EL8" s="58">
        <v>59.8</v>
      </c>
      <c r="EM8" s="58">
        <v>60.6</v>
      </c>
      <c r="EN8" s="58">
        <v>58</v>
      </c>
      <c r="EO8" s="58">
        <v>85.4</v>
      </c>
      <c r="EP8" s="58">
        <v>88.4</v>
      </c>
      <c r="EQ8" s="58">
        <v>88.7</v>
      </c>
      <c r="ER8" s="58">
        <v>90.4</v>
      </c>
      <c r="ES8" s="58">
        <v>91.6</v>
      </c>
      <c r="ET8" s="58">
        <v>72.5</v>
      </c>
      <c r="EU8" s="58">
        <v>72.3</v>
      </c>
      <c r="EV8" s="58">
        <v>72</v>
      </c>
      <c r="EW8" s="58">
        <v>72</v>
      </c>
      <c r="EX8" s="58">
        <v>72.400000000000006</v>
      </c>
      <c r="EY8" s="58">
        <v>70.8</v>
      </c>
      <c r="EZ8" s="59">
        <v>42944702</v>
      </c>
      <c r="FA8" s="59">
        <v>43044123</v>
      </c>
      <c r="FB8" s="59">
        <v>43384281</v>
      </c>
      <c r="FC8" s="59">
        <v>43448509</v>
      </c>
      <c r="FD8" s="59">
        <v>43624333</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藤本　隆修</cp:lastModifiedBy>
  <cp:lastPrinted>2026-01-19T09:35:08Z</cp:lastPrinted>
  <dcterms:created xsi:type="dcterms:W3CDTF">2025-12-15T05:01:17Z</dcterms:created>
  <dcterms:modified xsi:type="dcterms:W3CDTF">2026-01-29T10:32:01Z</dcterms:modified>
  <cp:category/>
</cp:coreProperties>
</file>