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2 在宅医療\03_在宅医療普及啓発ステッカー制度\04_再整理＋苓北医師会\"/>
    </mc:Choice>
  </mc:AlternateContent>
  <xr:revisionPtr revIDLastSave="0" documentId="13_ncr:1_{DE198992-DADE-46DD-8328-5F3B8865CB17}" xr6:coauthVersionLast="47" xr6:coauthVersionMax="47" xr10:uidLastSave="{00000000-0000-0000-0000-000000000000}"/>
  <bookViews>
    <workbookView xWindow="-103" yWindow="-103" windowWidth="16663" windowHeight="9772" xr2:uid="{00000000-000D-0000-FFFF-FFFF00000000}"/>
  </bookViews>
  <sheets>
    <sheet name="病院" sheetId="7" r:id="rId1"/>
    <sheet name="診療所" sheetId="6" r:id="rId2"/>
    <sheet name="薬局" sheetId="3" r:id="rId3"/>
    <sheet name="歯科医院" sheetId="4" r:id="rId4"/>
    <sheet name="訪問看護ステーション" sheetId="2" r:id="rId5"/>
  </sheets>
  <definedNames>
    <definedName name="_xlnm._FilterDatabase" localSheetId="3" hidden="1">歯科医院!$B$4:$AI$4</definedName>
    <definedName name="_xlnm._FilterDatabase" localSheetId="0" hidden="1">病院!$B$3:$AB$3</definedName>
    <definedName name="_xlnm._FilterDatabase" localSheetId="4" hidden="1">訪問看護ステーション!$B$3:$AC$3</definedName>
    <definedName name="_xlnm._FilterDatabase" localSheetId="2" hidden="1">薬局!$D$2:$AK$17</definedName>
    <definedName name="_xlnm.Print_Area" localSheetId="3">歯科医院!$A$1:$AJ$7</definedName>
    <definedName name="_xlnm.Print_Area" localSheetId="1">診療所!$A$1:$AC$14</definedName>
    <definedName name="_xlnm.Print_Area" localSheetId="0">病院!$A$1:$AC$5</definedName>
    <definedName name="_xlnm.Print_Area" localSheetId="4">訪問看護ステーション!$A$1:$AD$8</definedName>
    <definedName name="_xlnm.Print_Area" localSheetId="2">薬局!$A$1:$AL$18</definedName>
    <definedName name="_xlnm.Print_Titles" localSheetId="3">歯科医院!$1:$4</definedName>
    <definedName name="_xlnm.Print_Titles" localSheetId="1">診療所!$1:$3</definedName>
    <definedName name="_xlnm.Print_Titles" localSheetId="4">訪問看護ステーション!$1:$3</definedName>
    <definedName name="スライサー_市">#N/A</definedName>
    <definedName name="スライサー_市_郡">#N/A</definedName>
    <definedName name="スライサー_町">#N/A</definedName>
    <definedName name="スライサー_町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  <x14:slicerCache r:id="rId8"/>
        <x14:slicerCache r:id="rId9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I4" i="6"/>
  <c r="I5" i="6"/>
  <c r="I6" i="6"/>
  <c r="I7" i="6"/>
  <c r="I8" i="6"/>
  <c r="I9" i="6"/>
  <c r="I10" i="6"/>
  <c r="I11" i="6"/>
  <c r="I12" i="6"/>
  <c r="I13" i="6"/>
  <c r="H4" i="6"/>
  <c r="H5" i="6"/>
  <c r="H6" i="6"/>
  <c r="H7" i="6"/>
  <c r="H8" i="6"/>
  <c r="H9" i="6"/>
  <c r="H10" i="6"/>
  <c r="H11" i="6"/>
  <c r="H12" i="6"/>
  <c r="H13" i="6"/>
</calcChain>
</file>

<file path=xl/sharedStrings.xml><?xml version="1.0" encoding="utf-8"?>
<sst xmlns="http://schemas.openxmlformats.org/spreadsheetml/2006/main" count="849" uniqueCount="372">
  <si>
    <t>医療機関名</t>
    <rPh sb="0" eb="2">
      <t>イリョウ</t>
    </rPh>
    <rPh sb="2" eb="4">
      <t>キカン</t>
    </rPh>
    <rPh sb="4" eb="5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</si>
  <si>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</si>
  <si>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</si>
  <si>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</si>
  <si>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</si>
  <si>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１、在宅医療についての受付・相談窓口（可能な時間帯）</t>
    <rPh sb="19" eb="21">
      <t>カノウ</t>
    </rPh>
    <rPh sb="22" eb="25">
      <t>ジカンタイ</t>
    </rPh>
    <phoneticPr fontId="2"/>
  </si>
  <si>
    <t>２、在宅医療関連情報</t>
    <rPh sb="2" eb="4">
      <t>ザイタク</t>
    </rPh>
    <rPh sb="4" eb="6">
      <t>イリョウ</t>
    </rPh>
    <rPh sb="6" eb="8">
      <t>カンレン</t>
    </rPh>
    <rPh sb="8" eb="10">
      <t>ジョウホウ</t>
    </rPh>
    <phoneticPr fontId="2"/>
  </si>
  <si>
    <t>備考</t>
    <rPh sb="0" eb="2">
      <t>ビコウ</t>
    </rPh>
    <phoneticPr fontId="2"/>
  </si>
  <si>
    <t>営業日</t>
    <rPh sb="0" eb="3">
      <t>エイギョウビ</t>
    </rPh>
    <phoneticPr fontId="2"/>
  </si>
  <si>
    <t>営業時間</t>
    <rPh sb="0" eb="2">
      <t>エイギョウ</t>
    </rPh>
    <rPh sb="2" eb="4">
      <t>ジカン</t>
    </rPh>
    <phoneticPr fontId="2"/>
  </si>
  <si>
    <t>休診時間</t>
    <rPh sb="0" eb="2">
      <t>キュウシン</t>
    </rPh>
    <rPh sb="2" eb="4">
      <t>ジカン</t>
    </rPh>
    <phoneticPr fontId="2"/>
  </si>
  <si>
    <t>休診日</t>
    <rPh sb="0" eb="2">
      <t>キュウシン</t>
    </rPh>
    <rPh sb="2" eb="3">
      <t>ビ</t>
    </rPh>
    <phoneticPr fontId="2"/>
  </si>
  <si>
    <t>補足</t>
    <rPh sb="0" eb="2">
      <t>ホソク</t>
    </rPh>
    <phoneticPr fontId="2"/>
  </si>
  <si>
    <t>ア　診療報酬科目</t>
    <rPh sb="2" eb="4">
      <t>シンリョウ</t>
    </rPh>
    <rPh sb="4" eb="6">
      <t>ホウシュウ</t>
    </rPh>
    <rPh sb="6" eb="8">
      <t>カモク</t>
    </rPh>
    <phoneticPr fontId="2"/>
  </si>
  <si>
    <t>イ　診療内容</t>
    <rPh sb="2" eb="4">
      <t>シンリョウ</t>
    </rPh>
    <rPh sb="4" eb="6">
      <t>ナイヨウ</t>
    </rPh>
    <phoneticPr fontId="2"/>
  </si>
  <si>
    <t>歯科訪問診療</t>
    <rPh sb="0" eb="2">
      <t>シカ</t>
    </rPh>
    <rPh sb="2" eb="4">
      <t>ホウモン</t>
    </rPh>
    <rPh sb="4" eb="6">
      <t>シンリョウ</t>
    </rPh>
    <phoneticPr fontId="2"/>
  </si>
  <si>
    <t>訪問歯科衛生指導</t>
    <rPh sb="0" eb="2">
      <t>ホウモン</t>
    </rPh>
    <rPh sb="2" eb="4">
      <t>シカ</t>
    </rPh>
    <rPh sb="4" eb="6">
      <t>エイセイ</t>
    </rPh>
    <rPh sb="6" eb="8">
      <t>シドウ</t>
    </rPh>
    <phoneticPr fontId="2"/>
  </si>
  <si>
    <t>歯科疾患在宅療養管理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phoneticPr fontId="2"/>
  </si>
  <si>
    <t>在宅患者歯科治療総合医療管理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phoneticPr fontId="2"/>
  </si>
  <si>
    <t>在宅患者訪問口腔リハビリテーション指導管理</t>
    <rPh sb="0" eb="2">
      <t>ザイタク</t>
    </rPh>
    <rPh sb="2" eb="4">
      <t>カンジャ</t>
    </rPh>
    <rPh sb="4" eb="6">
      <t>ホウモン</t>
    </rPh>
    <rPh sb="6" eb="7">
      <t>クチ</t>
    </rPh>
    <rPh sb="7" eb="8">
      <t>コウ</t>
    </rPh>
    <rPh sb="17" eb="19">
      <t>シドウ</t>
    </rPh>
    <rPh sb="19" eb="21">
      <t>カンリ</t>
    </rPh>
    <phoneticPr fontId="2"/>
  </si>
  <si>
    <t>救急搬送診療</t>
    <rPh sb="0" eb="2">
      <t>キュウキュウ</t>
    </rPh>
    <rPh sb="2" eb="4">
      <t>ハンソウ</t>
    </rPh>
    <rPh sb="4" eb="6">
      <t>シンリョウ</t>
    </rPh>
    <phoneticPr fontId="2"/>
  </si>
  <si>
    <t>在宅患者訪問薬剤管理指導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phoneticPr fontId="2"/>
  </si>
  <si>
    <t>退院前在宅療養指導管理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phoneticPr fontId="2"/>
  </si>
  <si>
    <t>在宅悪性腫瘍等患者指導管理</t>
    <rPh sb="0" eb="2">
      <t>ザイタク</t>
    </rPh>
    <rPh sb="2" eb="6">
      <t>アクセイシュヨウ</t>
    </rPh>
    <rPh sb="6" eb="7">
      <t>トウ</t>
    </rPh>
    <rPh sb="7" eb="9">
      <t>カンジャ</t>
    </rPh>
    <rPh sb="9" eb="11">
      <t>シドウ</t>
    </rPh>
    <rPh sb="11" eb="13">
      <t>カンリ</t>
    </rPh>
    <phoneticPr fontId="2"/>
  </si>
  <si>
    <t>在宅悪性腫瘍患者共同指導管理</t>
    <rPh sb="0" eb="2">
      <t>ザイタク</t>
    </rPh>
    <rPh sb="2" eb="4">
      <t>アクセイ</t>
    </rPh>
    <rPh sb="4" eb="6">
      <t>シュヨウ</t>
    </rPh>
    <rPh sb="6" eb="8">
      <t>カンジャ</t>
    </rPh>
    <rPh sb="8" eb="10">
      <t>キョウドウ</t>
    </rPh>
    <rPh sb="10" eb="12">
      <t>シドウ</t>
    </rPh>
    <rPh sb="12" eb="14">
      <t>カンリ</t>
    </rPh>
    <phoneticPr fontId="2"/>
  </si>
  <si>
    <t>在宅患者連携指導</t>
    <rPh sb="0" eb="2">
      <t>ザイタク</t>
    </rPh>
    <rPh sb="2" eb="4">
      <t>カンジャ</t>
    </rPh>
    <rPh sb="4" eb="6">
      <t>レンケイ</t>
    </rPh>
    <rPh sb="6" eb="8">
      <t>シドウ</t>
    </rPh>
    <phoneticPr fontId="2"/>
  </si>
  <si>
    <t>在宅患者緊急等カンファレンス</t>
    <rPh sb="0" eb="2">
      <t>ザイタク</t>
    </rPh>
    <rPh sb="2" eb="4">
      <t>カンジャ</t>
    </rPh>
    <rPh sb="4" eb="6">
      <t>キンキュウ</t>
    </rPh>
    <rPh sb="6" eb="7">
      <t>トウ</t>
    </rPh>
    <phoneticPr fontId="2"/>
  </si>
  <si>
    <t>その他</t>
    <rPh sb="2" eb="3">
      <t>タ</t>
    </rPh>
    <phoneticPr fontId="2"/>
  </si>
  <si>
    <t>むし歯治療</t>
    <rPh sb="2" eb="3">
      <t>バ</t>
    </rPh>
    <rPh sb="3" eb="5">
      <t>チリョウ</t>
    </rPh>
    <phoneticPr fontId="2"/>
  </si>
  <si>
    <t>歯周病治療</t>
    <rPh sb="0" eb="2">
      <t>シシュウ</t>
    </rPh>
    <rPh sb="2" eb="3">
      <t>ビョウ</t>
    </rPh>
    <rPh sb="3" eb="5">
      <t>チリョウ</t>
    </rPh>
    <phoneticPr fontId="2"/>
  </si>
  <si>
    <t>抜歯</t>
    <rPh sb="0" eb="2">
      <t>バッシ</t>
    </rPh>
    <phoneticPr fontId="2"/>
  </si>
  <si>
    <t>義歯作成調整</t>
    <rPh sb="0" eb="2">
      <t>ギシ</t>
    </rPh>
    <rPh sb="2" eb="4">
      <t>サクセイ</t>
    </rPh>
    <rPh sb="4" eb="6">
      <t>チョウセイ</t>
    </rPh>
    <phoneticPr fontId="2"/>
  </si>
  <si>
    <t>摂食</t>
    <rPh sb="0" eb="2">
      <t>セッショク</t>
    </rPh>
    <phoneticPr fontId="2"/>
  </si>
  <si>
    <t>熊本パール総合歯科クリニック宇土院</t>
    <rPh sb="0" eb="2">
      <t>クマモト</t>
    </rPh>
    <rPh sb="5" eb="7">
      <t>ソウゴウ</t>
    </rPh>
    <rPh sb="7" eb="9">
      <t>シカ</t>
    </rPh>
    <rPh sb="14" eb="16">
      <t>ウト</t>
    </rPh>
    <rPh sb="16" eb="17">
      <t>イン</t>
    </rPh>
    <phoneticPr fontId="2"/>
  </si>
  <si>
    <t>宇土市高柳町字島ノ内20-9</t>
    <rPh sb="0" eb="3">
      <t>ウトシ</t>
    </rPh>
    <rPh sb="3" eb="6">
      <t>タカヤナギマチ</t>
    </rPh>
    <rPh sb="6" eb="7">
      <t>ジ</t>
    </rPh>
    <rPh sb="7" eb="8">
      <t>シマ</t>
    </rPh>
    <rPh sb="9" eb="10">
      <t>ウチ</t>
    </rPh>
    <phoneticPr fontId="2"/>
  </si>
  <si>
    <t>月～土</t>
    <rPh sb="0" eb="1">
      <t>ゲツ</t>
    </rPh>
    <rPh sb="2" eb="3">
      <t>ド</t>
    </rPh>
    <phoneticPr fontId="2"/>
  </si>
  <si>
    <t>日曜</t>
    <rPh sb="0" eb="2">
      <t>ニチヨウ</t>
    </rPh>
    <phoneticPr fontId="2"/>
  </si>
  <si>
    <t>上記可能日でも院内勉強会のため休診することがあります。３ヶ月に１回程度。</t>
    <rPh sb="0" eb="2">
      <t>ジョウキ</t>
    </rPh>
    <rPh sb="2" eb="4">
      <t>カノウ</t>
    </rPh>
    <rPh sb="4" eb="5">
      <t>ビ</t>
    </rPh>
    <rPh sb="7" eb="9">
      <t>インナイ</t>
    </rPh>
    <rPh sb="9" eb="12">
      <t>ベンキョウカイ</t>
    </rPh>
    <rPh sb="15" eb="17">
      <t>キュウシン</t>
    </rPh>
    <rPh sb="29" eb="30">
      <t>ゲツ</t>
    </rPh>
    <rPh sb="32" eb="33">
      <t>カイ</t>
    </rPh>
    <rPh sb="33" eb="35">
      <t>テイド</t>
    </rPh>
    <phoneticPr fontId="2"/>
  </si>
  <si>
    <t>渡辺歯科医院</t>
    <rPh sb="0" eb="2">
      <t>ワタナベ</t>
    </rPh>
    <rPh sb="2" eb="4">
      <t>シカ</t>
    </rPh>
    <rPh sb="4" eb="6">
      <t>イイン</t>
    </rPh>
    <phoneticPr fontId="2"/>
  </si>
  <si>
    <t>9：00～18：00
土　9：00～12：30</t>
    <rPh sb="11" eb="12">
      <t>ド</t>
    </rPh>
    <phoneticPr fontId="2"/>
  </si>
  <si>
    <t>土曜午後、日曜</t>
    <rPh sb="0" eb="2">
      <t>ドヨウ</t>
    </rPh>
    <rPh sb="2" eb="4">
      <t>ゴゴ</t>
    </rPh>
    <rPh sb="5" eb="7">
      <t>ニチヨウ</t>
    </rPh>
    <phoneticPr fontId="2"/>
  </si>
  <si>
    <t>事業所名</t>
    <rPh sb="0" eb="3">
      <t>ジギョウショ</t>
    </rPh>
    <rPh sb="3" eb="4">
      <t>メイ</t>
    </rPh>
    <phoneticPr fontId="2"/>
  </si>
  <si>
    <t>休業日</t>
    <rPh sb="0" eb="3">
      <t>キュウギョウビ</t>
    </rPh>
    <phoneticPr fontId="2"/>
  </si>
  <si>
    <t>体制</t>
    <rPh sb="0" eb="2">
      <t>タイセイ</t>
    </rPh>
    <phoneticPr fontId="2"/>
  </si>
  <si>
    <t>職種</t>
    <rPh sb="0" eb="2">
      <t>ショクシュ</t>
    </rPh>
    <phoneticPr fontId="2"/>
  </si>
  <si>
    <t>24
時
間
体
制</t>
    <rPh sb="3" eb="4">
      <t>ジ</t>
    </rPh>
    <rPh sb="5" eb="6">
      <t>カン</t>
    </rPh>
    <rPh sb="7" eb="8">
      <t>カラダ</t>
    </rPh>
    <rPh sb="9" eb="10">
      <t>セイ</t>
    </rPh>
    <phoneticPr fontId="2"/>
  </si>
  <si>
    <t>24
時
間
連
絡
体
制</t>
    <rPh sb="3" eb="4">
      <t>ジ</t>
    </rPh>
    <rPh sb="5" eb="6">
      <t>カン</t>
    </rPh>
    <rPh sb="7" eb="8">
      <t>ツラナル</t>
    </rPh>
    <rPh sb="9" eb="10">
      <t>ラク</t>
    </rPh>
    <rPh sb="11" eb="12">
      <t>カラダ</t>
    </rPh>
    <rPh sb="13" eb="14">
      <t>セイ</t>
    </rPh>
    <phoneticPr fontId="2"/>
  </si>
  <si>
    <t>看取りの看護</t>
    <rPh sb="0" eb="2">
      <t>ミト</t>
    </rPh>
    <rPh sb="4" eb="6">
      <t>カンゴ</t>
    </rPh>
    <phoneticPr fontId="2"/>
  </si>
  <si>
    <t>緊急時訪問</t>
    <rPh sb="0" eb="3">
      <t>キンキュウジ</t>
    </rPh>
    <rPh sb="3" eb="5">
      <t>ホウモン</t>
    </rPh>
    <phoneticPr fontId="2"/>
  </si>
  <si>
    <t>人工呼吸器装着者の看護</t>
    <rPh sb="0" eb="2">
      <t>ジンコウ</t>
    </rPh>
    <rPh sb="2" eb="5">
      <t>コキュウキ</t>
    </rPh>
    <rPh sb="5" eb="7">
      <t>ソウチャク</t>
    </rPh>
    <rPh sb="7" eb="8">
      <t>シャ</t>
    </rPh>
    <rPh sb="9" eb="11">
      <t>カンゴ</t>
    </rPh>
    <phoneticPr fontId="2"/>
  </si>
  <si>
    <t>訪問リハビリテーション</t>
    <rPh sb="0" eb="2">
      <t>ホウモン</t>
    </rPh>
    <phoneticPr fontId="2"/>
  </si>
  <si>
    <t>小児の訪問看護</t>
    <rPh sb="0" eb="2">
      <t>ショウニ</t>
    </rPh>
    <rPh sb="3" eb="5">
      <t>ホウモン</t>
    </rPh>
    <rPh sb="5" eb="7">
      <t>カンゴ</t>
    </rPh>
    <phoneticPr fontId="2"/>
  </si>
  <si>
    <t>精神科訪問看護</t>
    <rPh sb="0" eb="3">
      <t>セイシンカ</t>
    </rPh>
    <rPh sb="3" eb="5">
      <t>ホウモン</t>
    </rPh>
    <rPh sb="5" eb="7">
      <t>カンゴ</t>
    </rPh>
    <phoneticPr fontId="2"/>
  </si>
  <si>
    <t>看護補助者</t>
    <rPh sb="0" eb="2">
      <t>カンゴ</t>
    </rPh>
    <rPh sb="2" eb="4">
      <t>ホジョ</t>
    </rPh>
    <rPh sb="4" eb="5">
      <t>シャ</t>
    </rPh>
    <phoneticPr fontId="2"/>
  </si>
  <si>
    <t>精神保健福祉士</t>
    <rPh sb="0" eb="2">
      <t>セイシン</t>
    </rPh>
    <rPh sb="2" eb="4">
      <t>ホケン</t>
    </rPh>
    <rPh sb="4" eb="7">
      <t>フクシシ</t>
    </rPh>
    <phoneticPr fontId="2"/>
  </si>
  <si>
    <t>有無</t>
    <rPh sb="0" eb="2">
      <t>ウム</t>
    </rPh>
    <phoneticPr fontId="2"/>
  </si>
  <si>
    <t>医療法人愛生会
訪問看護ステーションきらり</t>
    <rPh sb="0" eb="2">
      <t>イリョウ</t>
    </rPh>
    <rPh sb="2" eb="4">
      <t>ホウジン</t>
    </rPh>
    <rPh sb="4" eb="5">
      <t>アイ</t>
    </rPh>
    <rPh sb="5" eb="6">
      <t>セイ</t>
    </rPh>
    <rPh sb="6" eb="7">
      <t>カイ</t>
    </rPh>
    <rPh sb="8" eb="10">
      <t>ホウモン</t>
    </rPh>
    <rPh sb="10" eb="12">
      <t>カンゴ</t>
    </rPh>
    <phoneticPr fontId="2"/>
  </si>
  <si>
    <t>下益城郡美里町中小路904</t>
    <rPh sb="0" eb="4">
      <t>シモマシキグン</t>
    </rPh>
    <rPh sb="4" eb="7">
      <t>ミサトマチ</t>
    </rPh>
    <rPh sb="7" eb="8">
      <t>チュウ</t>
    </rPh>
    <rPh sb="8" eb="10">
      <t>コウジ</t>
    </rPh>
    <phoneticPr fontId="2"/>
  </si>
  <si>
    <t>日祝</t>
    <rPh sb="0" eb="1">
      <t>ニチ</t>
    </rPh>
    <rPh sb="1" eb="2">
      <t>シュク</t>
    </rPh>
    <phoneticPr fontId="2"/>
  </si>
  <si>
    <t>○</t>
    <phoneticPr fontId="2"/>
  </si>
  <si>
    <t>すみれ訪問看護ステーション</t>
    <rPh sb="3" eb="7">
      <t>ホウモンカンゴ</t>
    </rPh>
    <phoneticPr fontId="2"/>
  </si>
  <si>
    <t>有</t>
    <rPh sb="0" eb="1">
      <t>ア</t>
    </rPh>
    <phoneticPr fontId="2"/>
  </si>
  <si>
    <t>上天草市大矢野町土2341-1</t>
    <rPh sb="0" eb="3">
      <t>カミアマクサ</t>
    </rPh>
    <rPh sb="3" eb="4">
      <t>シ</t>
    </rPh>
    <rPh sb="4" eb="7">
      <t>オオヤノ</t>
    </rPh>
    <rPh sb="7" eb="8">
      <t>マチ</t>
    </rPh>
    <rPh sb="8" eb="9">
      <t>ツチ</t>
    </rPh>
    <phoneticPr fontId="2"/>
  </si>
  <si>
    <t>訪問看護・リハビリテーションふぃっと</t>
    <rPh sb="0" eb="2">
      <t>ホウモン</t>
    </rPh>
    <rPh sb="2" eb="4">
      <t>カンゴ</t>
    </rPh>
    <phoneticPr fontId="2"/>
  </si>
  <si>
    <t>土曜午後、日</t>
    <rPh sb="0" eb="2">
      <t>ドヨウ</t>
    </rPh>
    <rPh sb="2" eb="4">
      <t>ゴゴ</t>
    </rPh>
    <rPh sb="5" eb="6">
      <t>ニチ</t>
    </rPh>
    <phoneticPr fontId="2"/>
  </si>
  <si>
    <t>薬局名</t>
    <rPh sb="0" eb="2">
      <t>ヤッキョク</t>
    </rPh>
    <rPh sb="2" eb="3">
      <t>メイ</t>
    </rPh>
    <phoneticPr fontId="6"/>
  </si>
  <si>
    <t>住所</t>
    <rPh sb="0" eb="2">
      <t>ジュウショ</t>
    </rPh>
    <phoneticPr fontId="6"/>
  </si>
  <si>
    <t>開局日</t>
    <rPh sb="0" eb="2">
      <t>カイキョク</t>
    </rPh>
    <rPh sb="2" eb="3">
      <t>ビ</t>
    </rPh>
    <phoneticPr fontId="6"/>
  </si>
  <si>
    <t>開局時間</t>
    <rPh sb="0" eb="2">
      <t>カイキョク</t>
    </rPh>
    <rPh sb="2" eb="4">
      <t>ジカン</t>
    </rPh>
    <phoneticPr fontId="6"/>
  </si>
  <si>
    <t>時間外連絡先</t>
    <rPh sb="0" eb="2">
      <t>ジカン</t>
    </rPh>
    <rPh sb="2" eb="3">
      <t>ガイ</t>
    </rPh>
    <rPh sb="3" eb="5">
      <t>レンラク</t>
    </rPh>
    <rPh sb="5" eb="6">
      <t>サキ</t>
    </rPh>
    <phoneticPr fontId="6"/>
  </si>
  <si>
    <t>在宅患者訪問薬剤管理指導届け出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rPh sb="12" eb="13">
      <t>トドケ</t>
    </rPh>
    <rPh sb="14" eb="15">
      <t>デ</t>
    </rPh>
    <phoneticPr fontId="6"/>
  </si>
  <si>
    <t>居宅療養管理指導の指定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シテイ</t>
    </rPh>
    <phoneticPr fontId="6"/>
  </si>
  <si>
    <t>生活保護・中国残留邦人等支援法の指定医療機関の届け出</t>
    <rPh sb="0" eb="2">
      <t>セイカツ</t>
    </rPh>
    <rPh sb="2" eb="4">
      <t>ホゴ</t>
    </rPh>
    <rPh sb="5" eb="7">
      <t>チュウゴク</t>
    </rPh>
    <rPh sb="7" eb="9">
      <t>ザンリュウ</t>
    </rPh>
    <rPh sb="9" eb="11">
      <t>ホウジン</t>
    </rPh>
    <rPh sb="11" eb="12">
      <t>トウ</t>
    </rPh>
    <rPh sb="12" eb="14">
      <t>シエン</t>
    </rPh>
    <rPh sb="14" eb="15">
      <t>ホウ</t>
    </rPh>
    <rPh sb="16" eb="18">
      <t>シテイ</t>
    </rPh>
    <rPh sb="18" eb="20">
      <t>イリョウ</t>
    </rPh>
    <rPh sb="20" eb="22">
      <t>キカン</t>
    </rPh>
    <rPh sb="23" eb="24">
      <t>トド</t>
    </rPh>
    <rPh sb="25" eb="26">
      <t>デ</t>
    </rPh>
    <phoneticPr fontId="6"/>
  </si>
  <si>
    <t>生活保護・中国残留邦人等支援法の指定介護機関の届け出</t>
    <rPh sb="18" eb="20">
      <t>カイゴ</t>
    </rPh>
    <phoneticPr fontId="6"/>
  </si>
  <si>
    <t>麻薬小売業の許可</t>
    <rPh sb="0" eb="2">
      <t>マヤク</t>
    </rPh>
    <rPh sb="2" eb="4">
      <t>コウ</t>
    </rPh>
    <rPh sb="4" eb="5">
      <t>ギョウ</t>
    </rPh>
    <rPh sb="6" eb="8">
      <t>キョカ</t>
    </rPh>
    <phoneticPr fontId="6"/>
  </si>
  <si>
    <t>高度管理医療機器等販売業の許可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rPh sb="13" eb="15">
      <t>キョカ</t>
    </rPh>
    <phoneticPr fontId="6"/>
  </si>
  <si>
    <t>訪問指導の応需</t>
    <rPh sb="0" eb="2">
      <t>ホウモン</t>
    </rPh>
    <rPh sb="2" eb="4">
      <t>シドウ</t>
    </rPh>
    <rPh sb="5" eb="7">
      <t>オウジュ</t>
    </rPh>
    <phoneticPr fontId="6"/>
  </si>
  <si>
    <t>訪問指導の実施実績</t>
    <rPh sb="0" eb="2">
      <t>ホウモン</t>
    </rPh>
    <rPh sb="2" eb="4">
      <t>シドウ</t>
    </rPh>
    <rPh sb="5" eb="7">
      <t>ジッシ</t>
    </rPh>
    <rPh sb="7" eb="9">
      <t>ジッセキ</t>
    </rPh>
    <phoneticPr fontId="6"/>
  </si>
  <si>
    <t>訪問可能な範囲</t>
    <rPh sb="0" eb="2">
      <t>ホウモン</t>
    </rPh>
    <rPh sb="2" eb="4">
      <t>カノウ</t>
    </rPh>
    <rPh sb="5" eb="7">
      <t>ハンイ</t>
    </rPh>
    <phoneticPr fontId="6"/>
  </si>
  <si>
    <t>麻薬の在庫品目数</t>
    <rPh sb="0" eb="2">
      <t>マヤク</t>
    </rPh>
    <rPh sb="3" eb="5">
      <t>ザイコ</t>
    </rPh>
    <rPh sb="5" eb="7">
      <t>ヒンモク</t>
    </rPh>
    <rPh sb="7" eb="8">
      <t>スウ</t>
    </rPh>
    <phoneticPr fontId="6"/>
  </si>
  <si>
    <t>麻薬の譲渡グループへの参加</t>
    <rPh sb="0" eb="2">
      <t>マヤク</t>
    </rPh>
    <rPh sb="3" eb="5">
      <t>ジョウト</t>
    </rPh>
    <rPh sb="11" eb="13">
      <t>サンカ</t>
    </rPh>
    <phoneticPr fontId="6"/>
  </si>
  <si>
    <t>注射薬の無菌調整（混注）</t>
    <rPh sb="0" eb="2">
      <t>チュウシャ</t>
    </rPh>
    <rPh sb="2" eb="3">
      <t>ヤク</t>
    </rPh>
    <rPh sb="4" eb="6">
      <t>ムキン</t>
    </rPh>
    <rPh sb="6" eb="8">
      <t>チョウセイ</t>
    </rPh>
    <rPh sb="9" eb="11">
      <t>コンチュウ</t>
    </rPh>
    <phoneticPr fontId="6"/>
  </si>
  <si>
    <t>注射薬の無菌調整（混注）の実績</t>
    <rPh sb="13" eb="15">
      <t>ジッセキ</t>
    </rPh>
    <phoneticPr fontId="6"/>
  </si>
  <si>
    <t>無菌製剤処理加算の請求実績</t>
    <rPh sb="0" eb="2">
      <t>ムキン</t>
    </rPh>
    <rPh sb="2" eb="4">
      <t>セイザイ</t>
    </rPh>
    <rPh sb="4" eb="6">
      <t>ショリ</t>
    </rPh>
    <rPh sb="6" eb="8">
      <t>カサン</t>
    </rPh>
    <rPh sb="9" eb="11">
      <t>セイキュウ</t>
    </rPh>
    <rPh sb="11" eb="13">
      <t>ジッセキ</t>
    </rPh>
    <phoneticPr fontId="6"/>
  </si>
  <si>
    <t>輸液ルート、カテーテルの供給実績</t>
    <rPh sb="0" eb="2">
      <t>ユエキ</t>
    </rPh>
    <rPh sb="12" eb="14">
      <t>キョウキュウ</t>
    </rPh>
    <rPh sb="14" eb="16">
      <t>ジッセキ</t>
    </rPh>
    <phoneticPr fontId="6"/>
  </si>
  <si>
    <t>特定保険医療材料料の取扱い</t>
    <rPh sb="0" eb="2">
      <t>トクテイ</t>
    </rPh>
    <rPh sb="2" eb="4">
      <t>ホケン</t>
    </rPh>
    <rPh sb="4" eb="6">
      <t>イリョウ</t>
    </rPh>
    <rPh sb="6" eb="8">
      <t>ザイリョウ</t>
    </rPh>
    <rPh sb="8" eb="9">
      <t>リョウ</t>
    </rPh>
    <rPh sb="10" eb="12">
      <t>トリアツカ</t>
    </rPh>
    <phoneticPr fontId="6"/>
  </si>
  <si>
    <t>医療材料・衛生材料の取扱い</t>
    <rPh sb="0" eb="2">
      <t>イリョウ</t>
    </rPh>
    <rPh sb="2" eb="4">
      <t>ザイリョウ</t>
    </rPh>
    <rPh sb="5" eb="7">
      <t>エイセイ</t>
    </rPh>
    <rPh sb="7" eb="9">
      <t>ザイリョウ</t>
    </rPh>
    <rPh sb="10" eb="12">
      <t>トリアツカ</t>
    </rPh>
    <phoneticPr fontId="6"/>
  </si>
  <si>
    <t>869-0452</t>
  </si>
  <si>
    <t>宇土市高柳町高柳227-9</t>
  </si>
  <si>
    <t>0964-22-6117</t>
  </si>
  <si>
    <t>0964-22-6118</t>
  </si>
  <si>
    <t>月火水木金土</t>
  </si>
  <si>
    <t>月～金　9:00～18:00
土　9:00～13:00</t>
    <rPh sb="0" eb="1">
      <t>ツキ</t>
    </rPh>
    <rPh sb="2" eb="3">
      <t>キン</t>
    </rPh>
    <rPh sb="15" eb="16">
      <t>ツチ</t>
    </rPh>
    <phoneticPr fontId="6"/>
  </si>
  <si>
    <t>有</t>
  </si>
  <si>
    <t>可</t>
  </si>
  <si>
    <t>応相談</t>
  </si>
  <si>
    <t>周辺地区</t>
  </si>
  <si>
    <t>不可</t>
  </si>
  <si>
    <t>つばき薬局</t>
  </si>
  <si>
    <t>869-0463</t>
  </si>
  <si>
    <t>宇土市野鶴町341-2</t>
  </si>
  <si>
    <t>0964-58-4111</t>
  </si>
  <si>
    <t>0964-58-4113</t>
  </si>
  <si>
    <t>月～金　9:00～18:30
土　9:00～15:00</t>
    <rPh sb="0" eb="1">
      <t>ツキ</t>
    </rPh>
    <rPh sb="2" eb="3">
      <t>キン</t>
    </rPh>
    <rPh sb="15" eb="16">
      <t>ツチ</t>
    </rPh>
    <phoneticPr fontId="6"/>
  </si>
  <si>
    <t>状況に応じ可</t>
  </si>
  <si>
    <t>閉局後</t>
  </si>
  <si>
    <t>品目によって可</t>
  </si>
  <si>
    <t>869-0431</t>
  </si>
  <si>
    <t>宇土市本町1丁目5番地1</t>
  </si>
  <si>
    <t>0964-22-3600</t>
  </si>
  <si>
    <t>0964-22-3896</t>
  </si>
  <si>
    <t>月～金　8:30～19:00
土　8:30～17:30</t>
    <rPh sb="0" eb="1">
      <t>ツキ</t>
    </rPh>
    <rPh sb="2" eb="3">
      <t>キン</t>
    </rPh>
    <rPh sb="15" eb="16">
      <t>ツチ</t>
    </rPh>
    <phoneticPr fontId="6"/>
  </si>
  <si>
    <t>有（20件）</t>
    <rPh sb="0" eb="1">
      <t>ア</t>
    </rPh>
    <rPh sb="4" eb="5">
      <t>ケン</t>
    </rPh>
    <phoneticPr fontId="6"/>
  </si>
  <si>
    <t>開局時間のみ</t>
  </si>
  <si>
    <t>福永調剤薬局</t>
  </si>
  <si>
    <t>宇土市本町6-8</t>
  </si>
  <si>
    <t>0964-22-5810</t>
  </si>
  <si>
    <t>月～金　8:30～18:30
土　8:30～13:30</t>
    <rPh sb="0" eb="1">
      <t>ツキ</t>
    </rPh>
    <rPh sb="2" eb="3">
      <t>キン</t>
    </rPh>
    <rPh sb="15" eb="16">
      <t>ツチ</t>
    </rPh>
    <phoneticPr fontId="6"/>
  </si>
  <si>
    <t>有（300件）</t>
    <rPh sb="0" eb="1">
      <t>ア</t>
    </rPh>
    <rPh sb="5" eb="6">
      <t>ケン</t>
    </rPh>
    <phoneticPr fontId="6"/>
  </si>
  <si>
    <t>随時</t>
  </si>
  <si>
    <t>宇城薬局</t>
  </si>
  <si>
    <t>869-0533</t>
  </si>
  <si>
    <t>宇城市松橋町両仲間724</t>
  </si>
  <si>
    <t>0964-46-1233</t>
  </si>
  <si>
    <t>0964-46-1235</t>
  </si>
  <si>
    <t>月～金　8:30～17:30
土　8:30～12:30</t>
    <rPh sb="0" eb="1">
      <t>ツキ</t>
    </rPh>
    <rPh sb="2" eb="3">
      <t>キン</t>
    </rPh>
    <rPh sb="15" eb="16">
      <t>ツチ</t>
    </rPh>
    <phoneticPr fontId="6"/>
  </si>
  <si>
    <t>869-0532</t>
  </si>
  <si>
    <t>宇城市松橋町久具758-4</t>
  </si>
  <si>
    <t>0964-53-9188</t>
  </si>
  <si>
    <t>0964-53-9799</t>
  </si>
  <si>
    <t>有（1件）</t>
    <rPh sb="0" eb="1">
      <t>アリ</t>
    </rPh>
    <rPh sb="3" eb="4">
      <t>ケン</t>
    </rPh>
    <phoneticPr fontId="6"/>
  </si>
  <si>
    <t>薬局の近隣</t>
  </si>
  <si>
    <t>869-0531</t>
  </si>
  <si>
    <t>宇城市松橋町きらら2丁目4番7号</t>
  </si>
  <si>
    <t>0964-46-1472</t>
  </si>
  <si>
    <t>0964-46-1473</t>
  </si>
  <si>
    <t>月～金　8:30～18:00
土　8:30～16:00</t>
    <rPh sb="0" eb="1">
      <t>ツキ</t>
    </rPh>
    <rPh sb="2" eb="3">
      <t>キン</t>
    </rPh>
    <rPh sb="15" eb="16">
      <t>ツチ</t>
    </rPh>
    <phoneticPr fontId="6"/>
  </si>
  <si>
    <t>高浜薬局</t>
  </si>
  <si>
    <t>869-0511</t>
  </si>
  <si>
    <t>宇城市松橋町曲野19-3</t>
  </si>
  <si>
    <t>0964-32-0074</t>
  </si>
  <si>
    <t>0964-32-1892</t>
  </si>
  <si>
    <t>月～金　9:00～18:00
土　9:00～16:00</t>
    <rPh sb="0" eb="1">
      <t>ツキ</t>
    </rPh>
    <rPh sb="2" eb="3">
      <t>キン</t>
    </rPh>
    <rPh sb="15" eb="16">
      <t>ツチ</t>
    </rPh>
    <phoneticPr fontId="6"/>
  </si>
  <si>
    <t>ヒカリ調剤薬局</t>
  </si>
  <si>
    <t>869-3207</t>
  </si>
  <si>
    <t>宇城市三角町三角浦1159番地125</t>
  </si>
  <si>
    <t>0964-53-2526</t>
  </si>
  <si>
    <t>0964-53-2527</t>
  </si>
  <si>
    <t>月火木金　8:30～17:30
水土　8:30～12:30</t>
    <rPh sb="0" eb="1">
      <t>ツキ</t>
    </rPh>
    <rPh sb="1" eb="2">
      <t>カ</t>
    </rPh>
    <rPh sb="2" eb="3">
      <t>モク</t>
    </rPh>
    <rPh sb="3" eb="4">
      <t>キン</t>
    </rPh>
    <rPh sb="16" eb="17">
      <t>スイ</t>
    </rPh>
    <rPh sb="17" eb="18">
      <t>ツチ</t>
    </rPh>
    <phoneticPr fontId="6"/>
  </si>
  <si>
    <t>福田薬局</t>
  </si>
  <si>
    <t>869-0621</t>
  </si>
  <si>
    <t>宇城市小川町小川87</t>
  </si>
  <si>
    <t>0964-43-0055</t>
  </si>
  <si>
    <t>0964-43-3315</t>
  </si>
  <si>
    <t>月～金　9:00～18:00
土　9:00～12:30</t>
    <rPh sb="0" eb="1">
      <t>ツキ</t>
    </rPh>
    <rPh sb="2" eb="3">
      <t>キン</t>
    </rPh>
    <rPh sb="15" eb="16">
      <t>ツチ</t>
    </rPh>
    <phoneticPr fontId="6"/>
  </si>
  <si>
    <t>有（13件）</t>
    <rPh sb="0" eb="1">
      <t>ア</t>
    </rPh>
    <rPh sb="4" eb="5">
      <t>ケン</t>
    </rPh>
    <phoneticPr fontId="6"/>
  </si>
  <si>
    <t>松橋クローバー薬局</t>
  </si>
  <si>
    <t>869-0524</t>
  </si>
  <si>
    <t>宇城市松橋町豊福権現前2064-3</t>
  </si>
  <si>
    <t>0964-53-9949</t>
  </si>
  <si>
    <t>0964-53-9950</t>
  </si>
  <si>
    <t>月～金　8:00～18:00
土　9:00～16:00</t>
    <rPh sb="0" eb="1">
      <t>ツキ</t>
    </rPh>
    <rPh sb="2" eb="3">
      <t>キン</t>
    </rPh>
    <rPh sb="15" eb="16">
      <t>ツチ</t>
    </rPh>
    <phoneticPr fontId="6"/>
  </si>
  <si>
    <t>まつばせ薬局</t>
  </si>
  <si>
    <t>869-0513</t>
  </si>
  <si>
    <t>宇城市松橋町萩尾2051番地8</t>
  </si>
  <si>
    <t>0964-53-9111</t>
  </si>
  <si>
    <t>0964-53-9112</t>
  </si>
  <si>
    <t>有</t>
    <rPh sb="0" eb="1">
      <t>ア</t>
    </rPh>
    <phoneticPr fontId="6"/>
  </si>
  <si>
    <t>マリノ薬局</t>
  </si>
  <si>
    <t>宇城市松橋町久具字猫迫687-2</t>
  </si>
  <si>
    <t>0964-33-6888</t>
  </si>
  <si>
    <t>0964-33-6891</t>
  </si>
  <si>
    <t>ミノリ調剤薬局</t>
  </si>
  <si>
    <t>869-0636</t>
  </si>
  <si>
    <t>0964-27-5448</t>
  </si>
  <si>
    <t>0964-27-5447</t>
  </si>
  <si>
    <t>かやの薬局</t>
  </si>
  <si>
    <t>861-4405</t>
  </si>
  <si>
    <t>下益城郡美里町萱野1419-1</t>
  </si>
  <si>
    <t>0964-46-3588</t>
  </si>
  <si>
    <t>0964-46-3664</t>
  </si>
  <si>
    <t>○</t>
    <phoneticPr fontId="2"/>
  </si>
  <si>
    <t>在宅医療に取組む医療機関等【診療所】</t>
  </si>
  <si>
    <t>主たる診療科</t>
    <rPh sb="0" eb="1">
      <t>シュ</t>
    </rPh>
    <rPh sb="3" eb="6">
      <t>シンリョウカ</t>
    </rPh>
    <phoneticPr fontId="2"/>
  </si>
  <si>
    <t>有床・無床</t>
    <rPh sb="0" eb="2">
      <t>ユウショウ</t>
    </rPh>
    <rPh sb="3" eb="5">
      <t>ムショウ</t>
    </rPh>
    <phoneticPr fontId="2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</si>
  <si>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2"/>
  </si>
  <si>
    <t>在宅で対応できる処置</t>
    <rPh sb="0" eb="2">
      <t>ザイタク</t>
    </rPh>
    <rPh sb="3" eb="5">
      <t>タイオウ</t>
    </rPh>
    <rPh sb="8" eb="10">
      <t>ショチ</t>
    </rPh>
    <phoneticPr fontId="2"/>
  </si>
  <si>
    <t>担当者会議への参加</t>
    <rPh sb="0" eb="3">
      <t>タントウシャ</t>
    </rPh>
    <rPh sb="3" eb="5">
      <t>カイギ</t>
    </rPh>
    <rPh sb="7" eb="9">
      <t>サンカ</t>
    </rPh>
    <phoneticPr fontId="2"/>
  </si>
  <si>
    <t>その他
（アピールポイント・メッセージ等）</t>
    <rPh sb="2" eb="3">
      <t>タ</t>
    </rPh>
    <rPh sb="19" eb="20">
      <t>トウ</t>
    </rPh>
    <phoneticPr fontId="2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</si>
  <si>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2"/>
  </si>
  <si>
    <t>訪問診療</t>
    <rPh sb="0" eb="2">
      <t>ホウモン</t>
    </rPh>
    <rPh sb="2" eb="4">
      <t>シンリョウ</t>
    </rPh>
    <phoneticPr fontId="2"/>
  </si>
  <si>
    <t>かかりつけ患者への往診</t>
    <rPh sb="5" eb="7">
      <t>カンジャ</t>
    </rPh>
    <rPh sb="9" eb="11">
      <t>オウシン</t>
    </rPh>
    <phoneticPr fontId="2"/>
  </si>
  <si>
    <t>在宅酸素療法</t>
    <rPh sb="0" eb="2">
      <t>ザイタク</t>
    </rPh>
    <rPh sb="2" eb="4">
      <t>サンソ</t>
    </rPh>
    <rPh sb="4" eb="6">
      <t>リョウホウ</t>
    </rPh>
    <phoneticPr fontId="2"/>
  </si>
  <si>
    <t>人工呼吸器管理</t>
    <rPh sb="0" eb="2">
      <t>ジンコウ</t>
    </rPh>
    <rPh sb="2" eb="5">
      <t>コキュウキ</t>
    </rPh>
    <rPh sb="5" eb="7">
      <t>カンリ</t>
    </rPh>
    <phoneticPr fontId="2"/>
  </si>
  <si>
    <t>ターミナルケア
（看取り）</t>
    <rPh sb="9" eb="11">
      <t>ミト</t>
    </rPh>
    <phoneticPr fontId="2"/>
  </si>
  <si>
    <t>中心静脈栄養</t>
    <rPh sb="0" eb="2">
      <t>チュウシン</t>
    </rPh>
    <rPh sb="2" eb="4">
      <t>ジョウミャク</t>
    </rPh>
    <rPh sb="4" eb="6">
      <t>エイヨウ</t>
    </rPh>
    <phoneticPr fontId="2"/>
  </si>
  <si>
    <t>経管栄養</t>
    <rPh sb="0" eb="2">
      <t>ケイカン</t>
    </rPh>
    <rPh sb="2" eb="4">
      <t>エイヨウ</t>
    </rPh>
    <phoneticPr fontId="2"/>
  </si>
  <si>
    <t>褥瘡</t>
    <rPh sb="0" eb="2">
      <t>ジョクソウ</t>
    </rPh>
    <phoneticPr fontId="2"/>
  </si>
  <si>
    <t>主治医の都合のよい時間に医療機関で開催する場合</t>
    <rPh sb="0" eb="3">
      <t>シュジイ</t>
    </rPh>
    <rPh sb="4" eb="6">
      <t>ツゴウ</t>
    </rPh>
    <rPh sb="9" eb="11">
      <t>ジカン</t>
    </rPh>
    <rPh sb="12" eb="14">
      <t>イリョウ</t>
    </rPh>
    <rPh sb="14" eb="16">
      <t>キカン</t>
    </rPh>
    <rPh sb="17" eb="19">
      <t>カイサイ</t>
    </rPh>
    <rPh sb="21" eb="23">
      <t>バアイ</t>
    </rPh>
    <phoneticPr fontId="2"/>
  </si>
  <si>
    <t>訪問診療に併せて患者宅で開催する場合</t>
    <rPh sb="0" eb="2">
      <t>ホウモン</t>
    </rPh>
    <rPh sb="2" eb="4">
      <t>シンリョウ</t>
    </rPh>
    <rPh sb="5" eb="6">
      <t>アワ</t>
    </rPh>
    <rPh sb="8" eb="10">
      <t>カンジャ</t>
    </rPh>
    <rPh sb="10" eb="11">
      <t>タク</t>
    </rPh>
    <rPh sb="12" eb="14">
      <t>カイサイ</t>
    </rPh>
    <rPh sb="16" eb="18">
      <t>バアイ</t>
    </rPh>
    <phoneticPr fontId="2"/>
  </si>
  <si>
    <t>宇土市浦田町３１３</t>
    <rPh sb="0" eb="3">
      <t>ウトシ</t>
    </rPh>
    <rPh sb="3" eb="5">
      <t>ウラタ</t>
    </rPh>
    <rPh sb="5" eb="6">
      <t>マチ</t>
    </rPh>
    <phoneticPr fontId="2"/>
  </si>
  <si>
    <t>無床</t>
    <rPh sb="0" eb="2">
      <t>ムショウ</t>
    </rPh>
    <phoneticPr fontId="2"/>
  </si>
  <si>
    <t>住み慣れた地域で、住み慣れた家で、目を開けたらいつもの景色をモットーに在宅医療に取り組んでいます。</t>
    <rPh sb="0" eb="1">
      <t>ス</t>
    </rPh>
    <rPh sb="2" eb="3">
      <t>ナ</t>
    </rPh>
    <rPh sb="5" eb="7">
      <t>チイキ</t>
    </rPh>
    <rPh sb="9" eb="10">
      <t>ス</t>
    </rPh>
    <rPh sb="11" eb="12">
      <t>ナ</t>
    </rPh>
    <rPh sb="14" eb="15">
      <t>イエ</t>
    </rPh>
    <rPh sb="17" eb="18">
      <t>メ</t>
    </rPh>
    <rPh sb="19" eb="20">
      <t>ア</t>
    </rPh>
    <rPh sb="27" eb="29">
      <t>ケシキ</t>
    </rPh>
    <rPh sb="35" eb="37">
      <t>ザイタク</t>
    </rPh>
    <rPh sb="37" eb="39">
      <t>イリョウ</t>
    </rPh>
    <rPh sb="40" eb="41">
      <t>ト</t>
    </rPh>
    <rPh sb="42" eb="43">
      <t>ク</t>
    </rPh>
    <phoneticPr fontId="2"/>
  </si>
  <si>
    <t>泉胃腸科外科医院</t>
    <rPh sb="0" eb="1">
      <t>イズミ</t>
    </rPh>
    <rPh sb="1" eb="3">
      <t>イチョウ</t>
    </rPh>
    <rPh sb="3" eb="4">
      <t>カ</t>
    </rPh>
    <rPh sb="4" eb="6">
      <t>ゲカ</t>
    </rPh>
    <rPh sb="6" eb="8">
      <t>イイン</t>
    </rPh>
    <phoneticPr fontId="2"/>
  </si>
  <si>
    <t>宇城市松橋町松橋１９４１</t>
    <rPh sb="0" eb="3">
      <t>ウキシ</t>
    </rPh>
    <rPh sb="3" eb="6">
      <t>マツバセマチ</t>
    </rPh>
    <rPh sb="6" eb="8">
      <t>マツバセ</t>
    </rPh>
    <phoneticPr fontId="2"/>
  </si>
  <si>
    <t>胃腸科</t>
    <rPh sb="0" eb="2">
      <t>イチョウ</t>
    </rPh>
    <rPh sb="2" eb="3">
      <t>カ</t>
    </rPh>
    <phoneticPr fontId="2"/>
  </si>
  <si>
    <t>有床
（休止中）</t>
    <rPh sb="0" eb="2">
      <t>ユウショウ</t>
    </rPh>
    <rPh sb="4" eb="7">
      <t>キュウシチュウ</t>
    </rPh>
    <phoneticPr fontId="2"/>
  </si>
  <si>
    <t>金森医院</t>
    <rPh sb="0" eb="2">
      <t>カネモリ</t>
    </rPh>
    <rPh sb="2" eb="4">
      <t>イイン</t>
    </rPh>
    <phoneticPr fontId="2"/>
  </si>
  <si>
    <t>宇土市本町６－５</t>
    <rPh sb="0" eb="3">
      <t>ウトシ</t>
    </rPh>
    <rPh sb="3" eb="5">
      <t>ホンマチ</t>
    </rPh>
    <phoneticPr fontId="2"/>
  </si>
  <si>
    <t>外科</t>
    <rPh sb="0" eb="2">
      <t>ゲカ</t>
    </rPh>
    <phoneticPr fontId="2"/>
  </si>
  <si>
    <t>有床</t>
    <rPh sb="0" eb="2">
      <t>ユウショウ</t>
    </rPh>
    <phoneticPr fontId="2"/>
  </si>
  <si>
    <t>医療法人社団　立世会
土屋医院</t>
    <rPh sb="0" eb="2">
      <t>イリョウ</t>
    </rPh>
    <rPh sb="2" eb="4">
      <t>ホウジン</t>
    </rPh>
    <rPh sb="4" eb="6">
      <t>シャダン</t>
    </rPh>
    <rPh sb="7" eb="8">
      <t>タ</t>
    </rPh>
    <rPh sb="8" eb="9">
      <t>ヨ</t>
    </rPh>
    <rPh sb="9" eb="10">
      <t>カイ</t>
    </rPh>
    <rPh sb="11" eb="13">
      <t>ツチヤ</t>
    </rPh>
    <rPh sb="13" eb="15">
      <t>イイン</t>
    </rPh>
    <phoneticPr fontId="2"/>
  </si>
  <si>
    <t>宇城市小川町江頭１２１</t>
    <rPh sb="0" eb="3">
      <t>ウキシ</t>
    </rPh>
    <rPh sb="3" eb="5">
      <t>オガワ</t>
    </rPh>
    <rPh sb="5" eb="6">
      <t>マチ</t>
    </rPh>
    <rPh sb="6" eb="8">
      <t>エトウ</t>
    </rPh>
    <phoneticPr fontId="2"/>
  </si>
  <si>
    <t>整形外科、内科、リウマチ科</t>
    <rPh sb="0" eb="2">
      <t>セイケイ</t>
    </rPh>
    <rPh sb="2" eb="4">
      <t>ゲカ</t>
    </rPh>
    <rPh sb="5" eb="7">
      <t>ナイカ</t>
    </rPh>
    <rPh sb="12" eb="13">
      <t>カ</t>
    </rPh>
    <phoneticPr fontId="2"/>
  </si>
  <si>
    <t>中村医院</t>
    <rPh sb="0" eb="2">
      <t>ナカムラ</t>
    </rPh>
    <rPh sb="2" eb="4">
      <t>イイン</t>
    </rPh>
    <phoneticPr fontId="2"/>
  </si>
  <si>
    <t>宇城市松橋町砂川１７２９－２</t>
    <rPh sb="0" eb="3">
      <t>ウキシ</t>
    </rPh>
    <rPh sb="3" eb="6">
      <t>マツバセマチ</t>
    </rPh>
    <rPh sb="6" eb="8">
      <t>スナガワ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</si>
  <si>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</si>
  <si>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医療法人社団　小篠内科医院</t>
    <rPh sb="0" eb="2">
      <t>イリョウ</t>
    </rPh>
    <rPh sb="2" eb="4">
      <t>ホウジン</t>
    </rPh>
    <rPh sb="4" eb="6">
      <t>シャダン</t>
    </rPh>
    <rPh sb="7" eb="9">
      <t>コシノ</t>
    </rPh>
    <rPh sb="9" eb="11">
      <t>ナイカ</t>
    </rPh>
    <rPh sb="11" eb="13">
      <t>イイン</t>
    </rPh>
    <phoneticPr fontId="2"/>
  </si>
  <si>
    <t>宇城市不知火町長崎１８３</t>
    <rPh sb="0" eb="3">
      <t>ウキシ</t>
    </rPh>
    <rPh sb="3" eb="6">
      <t>シラヌイ</t>
    </rPh>
    <rPh sb="6" eb="7">
      <t>マチ</t>
    </rPh>
    <rPh sb="7" eb="9">
      <t>ナガサキ</t>
    </rPh>
    <phoneticPr fontId="2"/>
  </si>
  <si>
    <t>宇土市野鶴町３４０－１</t>
    <rPh sb="0" eb="3">
      <t>ウトシ</t>
    </rPh>
    <rPh sb="3" eb="4">
      <t>ノ</t>
    </rPh>
    <rPh sb="4" eb="5">
      <t>ヅル</t>
    </rPh>
    <rPh sb="5" eb="6">
      <t>マチ</t>
    </rPh>
    <phoneticPr fontId="2"/>
  </si>
  <si>
    <t>内科</t>
    <rPh sb="0" eb="2">
      <t>ナイカ</t>
    </rPh>
    <phoneticPr fontId="2"/>
  </si>
  <si>
    <t>9964­22­1414</t>
    <phoneticPr fontId="2"/>
  </si>
  <si>
    <t>みずたみ医院</t>
    <rPh sb="4" eb="6">
      <t>イイン</t>
    </rPh>
    <phoneticPr fontId="2"/>
  </si>
  <si>
    <t>869-0523</t>
  </si>
  <si>
    <t>宇城市松橋町竹崎1115-32</t>
    <rPh sb="0" eb="3">
      <t>ウキシ</t>
    </rPh>
    <rPh sb="3" eb="6">
      <t>マツバセマチ</t>
    </rPh>
    <rPh sb="6" eb="8">
      <t>タケザキ</t>
    </rPh>
    <phoneticPr fontId="2"/>
  </si>
  <si>
    <t>0964-46-1686</t>
  </si>
  <si>
    <t>○</t>
  </si>
  <si>
    <t>小川中央クリニック</t>
  </si>
  <si>
    <t>宇城市小川町江頭393-1</t>
  </si>
  <si>
    <t>0964-43-5363</t>
  </si>
  <si>
    <t>0964-43-0063</t>
  </si>
  <si>
    <t>内科</t>
  </si>
  <si>
    <t>無床</t>
  </si>
  <si>
    <t>医療法人社団　江藤外科胃腸科医院</t>
  </si>
  <si>
    <t>宇城市小川町河江77-1</t>
  </si>
  <si>
    <t>0964-43-4433</t>
  </si>
  <si>
    <t>0964-43-4488</t>
  </si>
  <si>
    <t>Ｎｏ</t>
    <phoneticPr fontId="2"/>
  </si>
  <si>
    <t>869-0445</t>
  </si>
  <si>
    <t>0964-22-3692</t>
  </si>
  <si>
    <t>0964-22-3695</t>
  </si>
  <si>
    <t>869-0502</t>
  </si>
  <si>
    <t>0964-33-2277</t>
  </si>
  <si>
    <t>0964-33-5454</t>
  </si>
  <si>
    <t>0964-22-0017</t>
  </si>
  <si>
    <t>0964-22-2373</t>
  </si>
  <si>
    <t>869-0624</t>
  </si>
  <si>
    <t>0964-43-0333</t>
  </si>
  <si>
    <t>0964-43-0011</t>
  </si>
  <si>
    <t>869-0545</t>
  </si>
  <si>
    <t>0964-32-0722</t>
  </si>
  <si>
    <t>0964-33-1938</t>
  </si>
  <si>
    <t>0964-33-1206</t>
  </si>
  <si>
    <t>0964-33-5695</t>
  </si>
  <si>
    <t>○</t>
    <phoneticPr fontId="2"/>
  </si>
  <si>
    <t>0964-32-3372</t>
  </si>
  <si>
    <t>869-0624</t>
    <phoneticPr fontId="2"/>
  </si>
  <si>
    <t>869-0606</t>
    <phoneticPr fontId="2"/>
  </si>
  <si>
    <t>外科、胃腸科、肛門科、放射線科、リハビリテーション科、麻酔科</t>
    <rPh sb="0" eb="2">
      <t>ゲカ</t>
    </rPh>
    <rPh sb="3" eb="6">
      <t>イチョウカ</t>
    </rPh>
    <rPh sb="7" eb="10">
      <t>コウモンカ</t>
    </rPh>
    <rPh sb="11" eb="15">
      <t>ホウシャセンカ</t>
    </rPh>
    <rPh sb="25" eb="26">
      <t>カ</t>
    </rPh>
    <rPh sb="27" eb="30">
      <t>マスイカ</t>
    </rPh>
    <phoneticPr fontId="2"/>
  </si>
  <si>
    <t>保健・医療・福祉の充実、発展のために地域貢献していく所存です。宜しくお願い致します。</t>
    <rPh sb="0" eb="2">
      <t>ホケン</t>
    </rPh>
    <rPh sb="3" eb="5">
      <t>イリョウ</t>
    </rPh>
    <rPh sb="6" eb="8">
      <t>フクシ</t>
    </rPh>
    <rPh sb="9" eb="11">
      <t>ジュウジツ</t>
    </rPh>
    <rPh sb="12" eb="14">
      <t>ハッテン</t>
    </rPh>
    <rPh sb="18" eb="20">
      <t>チイキ</t>
    </rPh>
    <rPh sb="20" eb="22">
      <t>コウケン</t>
    </rPh>
    <rPh sb="26" eb="28">
      <t>ショゾン</t>
    </rPh>
    <rPh sb="31" eb="32">
      <t>ヨロ</t>
    </rPh>
    <rPh sb="35" eb="36">
      <t>ネガイ</t>
    </rPh>
    <rPh sb="37" eb="38">
      <t>タ</t>
    </rPh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</si>
  <si>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</si>
  <si>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</si>
  <si>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</si>
  <si>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</si>
  <si>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</si>
  <si>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889-0582</t>
    <phoneticPr fontId="2"/>
  </si>
  <si>
    <t>みどりかわクリニック</t>
    <phoneticPr fontId="2"/>
  </si>
  <si>
    <t>0964­22­1171</t>
    <phoneticPr fontId="2"/>
  </si>
  <si>
    <t>在宅医療に取組む医療機関等【薬局】</t>
    <rPh sb="14" eb="16">
      <t>ヤッキョク</t>
    </rPh>
    <phoneticPr fontId="2"/>
  </si>
  <si>
    <t>〒</t>
    <phoneticPr fontId="6"/>
  </si>
  <si>
    <t>TEL</t>
    <phoneticPr fontId="6"/>
  </si>
  <si>
    <t>FAX</t>
    <phoneticPr fontId="6"/>
  </si>
  <si>
    <t>メールアドレス</t>
    <phoneticPr fontId="6"/>
  </si>
  <si>
    <t>さくら調剤薬局　
宇土店</t>
  </si>
  <si>
    <t>　</t>
  </si>
  <si>
    <t>　</t>
    <phoneticPr fontId="6"/>
  </si>
  <si>
    <t>ひまわり薬局　
宇土店</t>
  </si>
  <si>
    <t>0964-42-5820</t>
  </si>
  <si>
    <t>090-1194-3680</t>
  </si>
  <si>
    <t>熊本南前薬局　
道の駅店</t>
  </si>
  <si>
    <t>090-8760-1232</t>
  </si>
  <si>
    <t>さくら調剤薬局　
松橋店</t>
  </si>
  <si>
    <t>080-3228-3815</t>
  </si>
  <si>
    <t>0964-32-0072</t>
  </si>
  <si>
    <t>　</t>
    <phoneticPr fontId="6"/>
  </si>
  <si>
    <t>080-9103-5296</t>
  </si>
  <si>
    <t>サテライト</t>
    <phoneticPr fontId="2"/>
  </si>
  <si>
    <t>Ｎｏ</t>
    <phoneticPr fontId="2"/>
  </si>
  <si>
    <t>Ｅメール</t>
    <phoneticPr fontId="2"/>
  </si>
  <si>
    <t>ホームページ</t>
    <phoneticPr fontId="2"/>
  </si>
  <si>
    <t>ＰＴ</t>
    <phoneticPr fontId="2"/>
  </si>
  <si>
    <t>ＯＴ</t>
    <phoneticPr fontId="2"/>
  </si>
  <si>
    <t>ＳＴ</t>
    <phoneticPr fontId="2"/>
  </si>
  <si>
    <t>861-4407</t>
    <phoneticPr fontId="2"/>
  </si>
  <si>
    <t>0964-46-3638</t>
    <phoneticPr fontId="2"/>
  </si>
  <si>
    <t>0964-46-3151</t>
    <phoneticPr fontId="2"/>
  </si>
  <si>
    <t>kirari-kango@oniaku.jp</t>
    <phoneticPr fontId="2"/>
  </si>
  <si>
    <t>http://www.onjaku.jp</t>
    <phoneticPr fontId="2"/>
  </si>
  <si>
    <t>8:30～17:00</t>
    <phoneticPr fontId="2"/>
  </si>
  <si>
    <t>○</t>
    <phoneticPr fontId="2"/>
  </si>
  <si>
    <t>869-0421</t>
    <phoneticPr fontId="2"/>
  </si>
  <si>
    <t>0964-22-0402</t>
    <phoneticPr fontId="2"/>
  </si>
  <si>
    <t>0964-22-6205</t>
    <phoneticPr fontId="2"/>
  </si>
  <si>
    <t>info@k-shinryou.jp/</t>
    <phoneticPr fontId="2"/>
  </si>
  <si>
    <t>http://k-shinryou.jp/</t>
    <phoneticPr fontId="2"/>
  </si>
  <si>
    <t>8:30～17:00
8:30～12:15</t>
    <phoneticPr fontId="2"/>
  </si>
  <si>
    <t>869-0605</t>
    <phoneticPr fontId="2"/>
  </si>
  <si>
    <t>宇城市小川町南部田218-1
スプリングヴィレッジ101</t>
    <rPh sb="0" eb="3">
      <t>ウキシ</t>
    </rPh>
    <rPh sb="3" eb="6">
      <t>オガワマチ</t>
    </rPh>
    <rPh sb="6" eb="7">
      <t>ミナミ</t>
    </rPh>
    <rPh sb="7" eb="8">
      <t>ベ</t>
    </rPh>
    <rPh sb="8" eb="9">
      <t>タ</t>
    </rPh>
    <phoneticPr fontId="2"/>
  </si>
  <si>
    <t>0964-27-4641</t>
    <phoneticPr fontId="2"/>
  </si>
  <si>
    <t>brdmk452@yahoo.co.jp</t>
    <phoneticPr fontId="2"/>
  </si>
  <si>
    <t>8:30～17:30
8:30～12:30</t>
    <phoneticPr fontId="2"/>
  </si>
  <si>
    <t>○</t>
    <phoneticPr fontId="2"/>
  </si>
  <si>
    <t>Ｎｏ</t>
    <phoneticPr fontId="2"/>
  </si>
  <si>
    <t>Ｅメール</t>
    <phoneticPr fontId="2"/>
  </si>
  <si>
    <t>ホームページ</t>
    <phoneticPr fontId="2"/>
  </si>
  <si>
    <t>0964-53-9898</t>
    <phoneticPr fontId="2"/>
  </si>
  <si>
    <t>0964-53-9880</t>
    <phoneticPr fontId="2"/>
  </si>
  <si>
    <t>http://www.par-dc.jp/</t>
    <phoneticPr fontId="2"/>
  </si>
  <si>
    <t>9：30～19：00</t>
    <phoneticPr fontId="2"/>
  </si>
  <si>
    <t>12：30～14：00</t>
    <phoneticPr fontId="2"/>
  </si>
  <si>
    <t>○</t>
    <phoneticPr fontId="2"/>
  </si>
  <si>
    <t>下益城郡美里町萱野26-1</t>
    <rPh sb="0" eb="4">
      <t>シモマシキグン</t>
    </rPh>
    <rPh sb="4" eb="7">
      <t>ミサトマチ</t>
    </rPh>
    <rPh sb="7" eb="9">
      <t>カヤノ</t>
    </rPh>
    <phoneticPr fontId="2"/>
  </si>
  <si>
    <t>0964-46-2627</t>
    <phoneticPr fontId="2"/>
  </si>
  <si>
    <t>0964-46-2237</t>
    <phoneticPr fontId="2"/>
  </si>
  <si>
    <t>在宅医療に取組む医療機関等【病院】</t>
    <rPh sb="14" eb="16">
      <t>ビョウイン</t>
    </rPh>
    <phoneticPr fontId="2"/>
  </si>
  <si>
    <t>担当窓口</t>
    <rPh sb="0" eb="2">
      <t>タントウ</t>
    </rPh>
    <rPh sb="2" eb="4">
      <t>マドグチ</t>
    </rPh>
    <phoneticPr fontId="2"/>
  </si>
  <si>
    <t>退院前カンファレンスへの参加</t>
    <rPh sb="0" eb="2">
      <t>タイイン</t>
    </rPh>
    <rPh sb="2" eb="3">
      <t>マエ</t>
    </rPh>
    <rPh sb="12" eb="14">
      <t>サンカ</t>
    </rPh>
    <phoneticPr fontId="2"/>
  </si>
  <si>
    <t>在宅患者が体調を崩した時の受入体制</t>
    <rPh sb="0" eb="2">
      <t>ザイタク</t>
    </rPh>
    <rPh sb="2" eb="4">
      <t>カンジャ</t>
    </rPh>
    <rPh sb="5" eb="7">
      <t>タイチョウ</t>
    </rPh>
    <rPh sb="8" eb="9">
      <t>クズ</t>
    </rPh>
    <rPh sb="11" eb="12">
      <t>トキ</t>
    </rPh>
    <rPh sb="13" eb="15">
      <t>ウケイレ</t>
    </rPh>
    <rPh sb="15" eb="17">
      <t>タイセイ</t>
    </rPh>
    <phoneticPr fontId="2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</si>
  <si>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2"/>
  </si>
  <si>
    <t>病棟看護師</t>
    <rPh sb="0" eb="2">
      <t>ビョウトウ</t>
    </rPh>
    <rPh sb="2" eb="5">
      <t>カンゴシ</t>
    </rPh>
    <phoneticPr fontId="2"/>
  </si>
  <si>
    <t>疼痛の管理（緩和ケア）</t>
    <rPh sb="0" eb="2">
      <t>トウツウ</t>
    </rPh>
    <rPh sb="3" eb="5">
      <t>カンリ</t>
    </rPh>
    <rPh sb="6" eb="8">
      <t>カンワ</t>
    </rPh>
    <phoneticPr fontId="2"/>
  </si>
  <si>
    <t>在宅で対応できる専門科目</t>
    <rPh sb="0" eb="2">
      <t>ザイタク</t>
    </rPh>
    <rPh sb="3" eb="5">
      <t>タイオウ</t>
    </rPh>
    <rPh sb="8" eb="11">
      <t>センモンカ</t>
    </rPh>
    <rPh sb="11" eb="12">
      <t>モク</t>
    </rPh>
    <phoneticPr fontId="2"/>
  </si>
  <si>
    <t>主治医の参加</t>
    <rPh sb="0" eb="3">
      <t>シュジイ</t>
    </rPh>
    <rPh sb="4" eb="6">
      <t>サンカ</t>
    </rPh>
    <phoneticPr fontId="2"/>
  </si>
  <si>
    <t>病棟看護師の参加</t>
    <rPh sb="0" eb="2">
      <t>ビョウトウ</t>
    </rPh>
    <rPh sb="2" eb="5">
      <t>カンゴシ</t>
    </rPh>
    <rPh sb="6" eb="8">
      <t>サンカ</t>
    </rPh>
    <phoneticPr fontId="2"/>
  </si>
  <si>
    <t>地域医療連携室担当者の参加</t>
    <rPh sb="0" eb="2">
      <t>チイキ</t>
    </rPh>
    <rPh sb="2" eb="4">
      <t>イリョウ</t>
    </rPh>
    <rPh sb="4" eb="6">
      <t>レンケイ</t>
    </rPh>
    <rPh sb="6" eb="7">
      <t>シツ</t>
    </rPh>
    <rPh sb="7" eb="9">
      <t>タントウ</t>
    </rPh>
    <rPh sb="9" eb="10">
      <t>シャ</t>
    </rPh>
    <rPh sb="11" eb="13">
      <t>サンカ</t>
    </rPh>
    <phoneticPr fontId="2"/>
  </si>
  <si>
    <t>自院の患者のみ可能</t>
    <rPh sb="0" eb="2">
      <t>ジイン</t>
    </rPh>
    <rPh sb="3" eb="5">
      <t>カンジャ</t>
    </rPh>
    <rPh sb="7" eb="9">
      <t>カノウ</t>
    </rPh>
    <phoneticPr fontId="2"/>
  </si>
  <si>
    <t>自院の患者以外でも病状によっては可能</t>
    <rPh sb="0" eb="2">
      <t>ジイン</t>
    </rPh>
    <rPh sb="3" eb="5">
      <t>カンジャ</t>
    </rPh>
    <rPh sb="5" eb="7">
      <t>イガイ</t>
    </rPh>
    <rPh sb="9" eb="11">
      <t>ビョウジョウ</t>
    </rPh>
    <rPh sb="16" eb="18">
      <t>カノウ</t>
    </rPh>
    <phoneticPr fontId="2"/>
  </si>
  <si>
    <t>困難</t>
    <rPh sb="0" eb="2">
      <t>コンナン</t>
    </rPh>
    <phoneticPr fontId="2"/>
  </si>
  <si>
    <t>済生会みすみ病院</t>
    <rPh sb="6" eb="8">
      <t>ビョウイン</t>
    </rPh>
    <phoneticPr fontId="1"/>
  </si>
  <si>
    <t>宇城市三角町波多775-1</t>
    <rPh sb="0" eb="3">
      <t>ウキシ</t>
    </rPh>
    <rPh sb="3" eb="6">
      <t>ミスミマチ</t>
    </rPh>
    <rPh sb="6" eb="8">
      <t>ハタ</t>
    </rPh>
    <phoneticPr fontId="1"/>
  </si>
  <si>
    <t>外来看護師</t>
    <rPh sb="0" eb="5">
      <t>ガイライカンゴシ</t>
    </rPh>
    <phoneticPr fontId="1"/>
  </si>
  <si>
    <t>869-3205</t>
  </si>
  <si>
    <t>0964-53-1611</t>
  </si>
  <si>
    <t>0964-53-1618</t>
  </si>
  <si>
    <t>かかりつけ患者
への往診</t>
    <rPh sb="5" eb="7">
      <t>カンジャ</t>
    </rPh>
    <rPh sb="10" eb="12">
      <t>オウシン</t>
    </rPh>
    <phoneticPr fontId="2"/>
  </si>
  <si>
    <t>疼痛の管理
（緩和ケア）</t>
    <phoneticPr fontId="2"/>
  </si>
  <si>
    <t>入院可能な医療機関
との連携</t>
    <rPh sb="0" eb="2">
      <t>ニュウイン</t>
    </rPh>
    <rPh sb="2" eb="4">
      <t>カノウ</t>
    </rPh>
    <rPh sb="5" eb="7">
      <t>イリョウ</t>
    </rPh>
    <rPh sb="7" eb="9">
      <t>キカン</t>
    </rPh>
    <rPh sb="12" eb="14">
      <t>レンケイ</t>
    </rPh>
    <phoneticPr fontId="2"/>
  </si>
  <si>
    <t>市</t>
    <rPh sb="0" eb="1">
      <t>シ</t>
    </rPh>
    <phoneticPr fontId="2"/>
  </si>
  <si>
    <t>町</t>
    <rPh sb="0" eb="1">
      <t>マチ</t>
    </rPh>
    <phoneticPr fontId="2"/>
  </si>
  <si>
    <t>No</t>
    <phoneticPr fontId="2"/>
  </si>
  <si>
    <t>市／郡</t>
    <rPh sb="0" eb="1">
      <t>シ</t>
    </rPh>
    <rPh sb="2" eb="3">
      <t>グン</t>
    </rPh>
    <phoneticPr fontId="2"/>
  </si>
  <si>
    <t>宇城市小川町新田出字2番274</t>
    <phoneticPr fontId="2"/>
  </si>
  <si>
    <t>訪問指導に
対応できる時間</t>
    <rPh sb="0" eb="2">
      <t>ホウモン</t>
    </rPh>
    <rPh sb="2" eb="4">
      <t>シドウ</t>
    </rPh>
    <rPh sb="6" eb="8">
      <t>タイオウ</t>
    </rPh>
    <rPh sb="11" eb="13">
      <t>ジカン</t>
    </rPh>
    <phoneticPr fontId="6"/>
  </si>
  <si>
    <t>退院時カンファ
レンス参加</t>
    <rPh sb="0" eb="2">
      <t>タイイン</t>
    </rPh>
    <rPh sb="2" eb="3">
      <t>ジ</t>
    </rPh>
    <rPh sb="11" eb="13">
      <t>サンカ</t>
    </rPh>
    <phoneticPr fontId="6"/>
  </si>
  <si>
    <t>退院時カンファ
レンス実績</t>
    <rPh sb="0" eb="2">
      <t>タイイン</t>
    </rPh>
    <rPh sb="2" eb="3">
      <t>ジ</t>
    </rPh>
    <rPh sb="11" eb="13">
      <t>ジッセキ</t>
    </rPh>
    <phoneticPr fontId="6"/>
  </si>
  <si>
    <t>退院時共同指導料
の請求実績</t>
    <rPh sb="0" eb="2">
      <t>タイイン</t>
    </rPh>
    <rPh sb="2" eb="3">
      <t>ジ</t>
    </rPh>
    <rPh sb="3" eb="5">
      <t>キョウドウ</t>
    </rPh>
    <rPh sb="5" eb="7">
      <t>シドウ</t>
    </rPh>
    <rPh sb="7" eb="8">
      <t>リョウ</t>
    </rPh>
    <rPh sb="10" eb="12">
      <t>セイキュウ</t>
    </rPh>
    <rPh sb="12" eb="14">
      <t>ジッセキ</t>
    </rPh>
    <phoneticPr fontId="6"/>
  </si>
  <si>
    <t>現在勤務している
者の中で訪問指導
経験がある薬剤師数</t>
    <rPh sb="0" eb="2">
      <t>ゲンザイ</t>
    </rPh>
    <rPh sb="2" eb="4">
      <t>キンム</t>
    </rPh>
    <rPh sb="9" eb="10">
      <t>モノ</t>
    </rPh>
    <rPh sb="11" eb="12">
      <t>ナカ</t>
    </rPh>
    <rPh sb="13" eb="15">
      <t>ホウモン</t>
    </rPh>
    <rPh sb="15" eb="17">
      <t>シドウ</t>
    </rPh>
    <rPh sb="18" eb="20">
      <t>ケイケン</t>
    </rPh>
    <rPh sb="23" eb="26">
      <t>ヤクザイシ</t>
    </rPh>
    <rPh sb="26" eb="27">
      <t>スウ</t>
    </rPh>
    <phoneticPr fontId="6"/>
  </si>
  <si>
    <t>訪問看護ステーションはあとふる</t>
    <rPh sb="0" eb="4">
      <t>ホウモンカンゴ</t>
    </rPh>
    <phoneticPr fontId="1"/>
  </si>
  <si>
    <t>宇土市浦田町150</t>
    <rPh sb="0" eb="3">
      <t>ウトシ</t>
    </rPh>
    <rPh sb="3" eb="6">
      <t>ウラタマチ</t>
    </rPh>
    <phoneticPr fontId="1"/>
  </si>
  <si>
    <t>0964-22-3515</t>
  </si>
  <si>
    <t>0964-22-1371</t>
  </si>
  <si>
    <t>houkan@crest.ocn.ne.jp</t>
  </si>
  <si>
    <t>https://www.onshinkai-g.com/</t>
  </si>
  <si>
    <t>月～金
土</t>
    <rPh sb="0" eb="1">
      <t>ゲツ</t>
    </rPh>
    <rPh sb="2" eb="3">
      <t>キン</t>
    </rPh>
    <rPh sb="4" eb="5">
      <t>ド</t>
    </rPh>
    <phoneticPr fontId="1"/>
  </si>
  <si>
    <t>8:30～17:30
8:30～12:30</t>
  </si>
  <si>
    <t>日曜、12/31～1/3</t>
    <rPh sb="0" eb="2">
      <t>ニチヨウ</t>
    </rPh>
    <phoneticPr fontId="1"/>
  </si>
  <si>
    <t>在宅医療に取組む医療機関等【訪問看護ステーション】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6">
      <t>ホウモン</t>
    </rPh>
    <rPh sb="16" eb="18">
      <t>カンゴ</t>
    </rPh>
    <phoneticPr fontId="2"/>
  </si>
  <si>
    <t>在宅医療に取組む医療機関等【歯科医院】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6">
      <t>シカ</t>
    </rPh>
    <rPh sb="16" eb="18">
      <t>イイン</t>
    </rPh>
    <phoneticPr fontId="2"/>
  </si>
  <si>
    <t>土曜午後、日祝年末年始</t>
    <rPh sb="0" eb="2">
      <t>ドヨウ</t>
    </rPh>
    <rPh sb="2" eb="4">
      <t>ゴゴ</t>
    </rPh>
    <rPh sb="5" eb="6">
      <t>ニチ</t>
    </rPh>
    <rPh sb="6" eb="7">
      <t>シュク</t>
    </rPh>
    <rPh sb="7" eb="9">
      <t>ネンマツ</t>
    </rPh>
    <rPh sb="9" eb="11">
      <t>ネンシ</t>
    </rPh>
    <phoneticPr fontId="2"/>
  </si>
  <si>
    <t>本多医院</t>
    <rPh sb="0" eb="2">
      <t>ホンダ</t>
    </rPh>
    <rPh sb="2" eb="4">
      <t>イイン</t>
    </rPh>
    <phoneticPr fontId="2"/>
  </si>
  <si>
    <t>登録希望日</t>
    <rPh sb="0" eb="5">
      <t>トウロクキボウビ</t>
    </rPh>
    <phoneticPr fontId="2"/>
  </si>
  <si>
    <t>宇土市松山町1901</t>
    <rPh sb="0" eb="2">
      <t>ウト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</si>
</sst>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/&quot;標&quot;&quot;準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/>
  </cellStyleXfs>
  <cellXfs count="1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38" fontId="3" fillId="0" borderId="0" xfId="1" applyFont="1" applyAlignment="1">
      <alignment horizontal="right" vertical="center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vertical="top" textRotation="255" shrinkToFit="1"/>
    </xf>
    <xf numFmtId="0" fontId="0" fillId="2" borderId="6" xfId="0" applyFill="1" applyBorder="1" applyAlignment="1">
      <alignment vertical="center" wrapText="1"/>
    </xf>
    <xf numFmtId="0" fontId="3" fillId="2" borderId="6" xfId="0" applyFont="1" applyFill="1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38" fontId="3" fillId="0" borderId="0" xfId="1" applyFont="1" applyAlignment="1">
      <alignment horizontal="right" vertical="center" shrinkToFit="1"/>
    </xf>
    <xf numFmtId="38" fontId="3" fillId="0" borderId="0" xfId="1" applyFont="1" applyAlignment="1">
      <alignment horizontal="left" vertical="center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38" fontId="0" fillId="0" borderId="0" xfId="1" applyFont="1" applyAlignment="1">
      <alignment horizontal="right" vertical="center" shrinkToFit="1"/>
    </xf>
    <xf numFmtId="38" fontId="0" fillId="0" borderId="0" xfId="1" applyFont="1" applyAlignment="1">
      <alignment horizontal="left" vertical="center" shrinkToFit="1"/>
    </xf>
    <xf numFmtId="38" fontId="0" fillId="0" borderId="0" xfId="1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wrapText="1"/>
    </xf>
    <xf numFmtId="38" fontId="0" fillId="0" borderId="0" xfId="1" applyFont="1" applyAlignment="1">
      <alignment horizontal="center" vertical="center" shrinkToFit="1"/>
    </xf>
    <xf numFmtId="38" fontId="0" fillId="0" borderId="0" xfId="1" applyFont="1" applyAlignment="1">
      <alignment vertical="center" shrinkToFit="1"/>
    </xf>
    <xf numFmtId="38" fontId="0" fillId="0" borderId="0" xfId="1" applyFont="1" applyAlignment="1">
      <alignment vertical="center"/>
    </xf>
    <xf numFmtId="38" fontId="0" fillId="0" borderId="0" xfId="1" applyFont="1" applyAlignment="1">
      <alignment horizontal="left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38" fontId="0" fillId="0" borderId="1" xfId="1" applyFont="1" applyBorder="1" applyAlignment="1">
      <alignment horizontal="right" vertical="center" shrinkToFit="1"/>
    </xf>
    <xf numFmtId="38" fontId="0" fillId="0" borderId="1" xfId="1" applyFont="1" applyBorder="1" applyAlignment="1">
      <alignment horizontal="left" vertical="center" shrinkToFit="1"/>
    </xf>
    <xf numFmtId="38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38" fontId="8" fillId="0" borderId="1" xfId="1" applyFont="1" applyBorder="1" applyAlignment="1">
      <alignment horizontal="left" vertical="center" wrapText="1" shrinkToFit="1"/>
    </xf>
    <xf numFmtId="38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center" vertical="center" shrinkToFit="1"/>
    </xf>
    <xf numFmtId="38" fontId="10" fillId="0" borderId="1" xfId="2" applyNumberFormat="1" applyFont="1" applyFill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wrapText="1" shrinkToFit="1"/>
    </xf>
    <xf numFmtId="38" fontId="9" fillId="0" borderId="2" xfId="1" applyFont="1" applyFill="1" applyBorder="1" applyAlignment="1">
      <alignment horizontal="center" vertical="center" shrinkToFit="1"/>
    </xf>
    <xf numFmtId="38" fontId="10" fillId="0" borderId="2" xfId="2" applyNumberFormat="1" applyFont="1" applyFill="1" applyBorder="1" applyAlignment="1">
      <alignment horizontal="left" vertical="center" shrinkToFit="1"/>
    </xf>
    <xf numFmtId="38" fontId="9" fillId="0" borderId="2" xfId="1" applyFont="1" applyFill="1" applyBorder="1" applyAlignment="1">
      <alignment horizontal="left" vertical="center" shrinkToFit="1"/>
    </xf>
    <xf numFmtId="38" fontId="9" fillId="0" borderId="2" xfId="1" applyFont="1" applyFill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255" wrapText="1"/>
    </xf>
    <xf numFmtId="0" fontId="12" fillId="2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38" fontId="8" fillId="0" borderId="1" xfId="1" applyFont="1" applyBorder="1" applyAlignment="1">
      <alignment horizontal="center" vertical="center" wrapText="1" shrinkToFit="1"/>
    </xf>
    <xf numFmtId="38" fontId="0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top" textRotation="255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textRotation="255" wrapText="1" shrinkToFit="1"/>
    </xf>
    <xf numFmtId="0" fontId="12" fillId="2" borderId="2" xfId="0" applyFont="1" applyFill="1" applyBorder="1" applyAlignment="1">
      <alignment horizontal="center" vertical="center" textRotation="255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10" fillId="0" borderId="1" xfId="2" applyFont="1" applyBorder="1" applyAlignment="1">
      <alignment vertical="center" wrapText="1" shrinkToFit="1"/>
    </xf>
    <xf numFmtId="0" fontId="8" fillId="0" borderId="0" xfId="0" applyFont="1" applyAlignment="1">
      <alignment vertical="center" wrapText="1"/>
    </xf>
    <xf numFmtId="38" fontId="9" fillId="0" borderId="1" xfId="1" applyFont="1" applyFill="1" applyBorder="1" applyAlignment="1">
      <alignment horizontal="center" vertical="center" wrapText="1" shrinkToFit="1"/>
    </xf>
    <xf numFmtId="0" fontId="10" fillId="0" borderId="1" xfId="2" applyFont="1" applyFill="1" applyBorder="1" applyAlignment="1">
      <alignment vertical="center" wrapText="1" shrinkToFit="1"/>
    </xf>
    <xf numFmtId="0" fontId="14" fillId="0" borderId="0" xfId="0" applyFont="1">
      <alignment vertical="center"/>
    </xf>
    <xf numFmtId="0" fontId="11" fillId="2" borderId="13" xfId="0" applyFont="1" applyFill="1" applyBorder="1" applyAlignment="1">
      <alignment horizontal="center" vertical="center" textRotation="255" wrapText="1"/>
    </xf>
    <xf numFmtId="176" fontId="12" fillId="2" borderId="7" xfId="0" applyNumberFormat="1" applyFont="1" applyFill="1" applyBorder="1" applyAlignment="1">
      <alignment horizontal="center" vertical="center" textRotation="255" wrapText="1"/>
    </xf>
    <xf numFmtId="176" fontId="12" fillId="2" borderId="7" xfId="0" applyNumberFormat="1" applyFont="1" applyFill="1" applyBorder="1" applyAlignment="1">
      <alignment horizontal="center" vertical="center" textRotation="255" wrapText="1" shrinkToFit="1"/>
    </xf>
    <xf numFmtId="0" fontId="12" fillId="2" borderId="7" xfId="0" applyFont="1" applyFill="1" applyBorder="1" applyAlignment="1">
      <alignment horizontal="center" vertical="center" textRotation="255" wrapText="1"/>
    </xf>
    <xf numFmtId="0" fontId="12" fillId="2" borderId="7" xfId="0" applyFont="1" applyFill="1" applyBorder="1" applyAlignment="1">
      <alignment horizontal="center" vertical="center" textRotation="255" wrapText="1" shrinkToFit="1"/>
    </xf>
    <xf numFmtId="0" fontId="12" fillId="2" borderId="11" xfId="0" applyFont="1" applyFill="1" applyBorder="1" applyAlignment="1">
      <alignment horizontal="center" vertical="center" textRotation="255" wrapText="1" shrinkToFit="1"/>
    </xf>
    <xf numFmtId="0" fontId="7" fillId="0" borderId="5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top" textRotation="255" wrapText="1" shrinkToFit="1"/>
    </xf>
    <xf numFmtId="38" fontId="16" fillId="0" borderId="1" xfId="1" applyFont="1" applyFill="1" applyBorder="1" applyAlignment="1">
      <alignment horizontal="left" vertical="center" wrapText="1" shrinkToFit="1"/>
    </xf>
    <xf numFmtId="38" fontId="16" fillId="0" borderId="1" xfId="1" applyFont="1" applyFill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38" fontId="8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8" fillId="2" borderId="5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12" fillId="2" borderId="7" xfId="0" applyFont="1" applyFill="1" applyBorder="1" applyAlignment="1">
      <alignment horizontal="center" vertical="top" textRotation="255" wrapText="1"/>
    </xf>
    <xf numFmtId="0" fontId="8" fillId="0" borderId="10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scheme val="minor"/>
      </font>
      <fill>
        <patternFill patternType="solid">
          <fgColor indexed="64"/>
          <bgColor rgb="FFFFFF66"/>
        </patternFill>
      </fill>
      <alignment horizontal="center" vertical="center" textRotation="255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ＭＳ Ｐゴシック"/>
      </font>
      <alignment vertical="center" textRotation="0" wrapText="1" indent="0" justifyLastLine="0" readingOrder="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</font>
      <alignment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sz val="12"/>
        <name val="ＭＳ Ｐゴシック"/>
      </font>
      <alignment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sz val="12"/>
        <name val="ＭＳ Ｐゴシック"/>
      </font>
      <alignment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sz val="12"/>
        <name val="ＭＳ Ｐゴシック"/>
      </font>
      <alignment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sz val="12"/>
        <name val="ＭＳ Ｐゴシック"/>
      </font>
      <numFmt numFmtId="0" formatCode="General"/>
      <alignment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sz val="12"/>
        <name val="ＭＳ Ｐゴシック"/>
      </font>
      <numFmt numFmtId="0" formatCode="General"/>
      <alignment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sz val="12"/>
        <name val="ＭＳ Ｐゴシック"/>
      </font>
      <alignment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sz val="12"/>
        <name val="ＭＳ Ｐゴシック"/>
      </font>
      <alignment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vertical="center" textRotation="0" wrapText="1" indent="0" justifyLastLine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ＭＳ Ｐゴシック"/>
        <scheme val="minor"/>
      </font>
    </dxf>
  </dxfs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4083</xdr:colOff>
      <xdr:row>3</xdr:row>
      <xdr:rowOff>54426</xdr:rowOff>
    </xdr:from>
    <xdr:to>
      <xdr:col>1</xdr:col>
      <xdr:colOff>1458687</xdr:colOff>
      <xdr:row>7</xdr:row>
      <xdr:rowOff>299357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6" y="2680605"/>
              <a:ext cx="1519918" cy="229960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1457326</xdr:colOff>
      <xdr:row>3</xdr:row>
      <xdr:rowOff>54427</xdr:rowOff>
    </xdr:from>
    <xdr:to>
      <xdr:col>2</xdr:col>
      <xdr:colOff>1458687</xdr:colOff>
      <xdr:row>7</xdr:row>
      <xdr:rowOff>299357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6940" y="2680606"/>
              <a:ext cx="1547132" cy="22996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0</xdr:col>
      <xdr:colOff>68036</xdr:colOff>
      <xdr:row>0</xdr:row>
      <xdr:rowOff>40821</xdr:rowOff>
    </xdr:from>
    <xdr:to>
      <xdr:col>2</xdr:col>
      <xdr:colOff>1505630</xdr:colOff>
      <xdr:row>2</xdr:row>
      <xdr:rowOff>2052977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036" y="40821"/>
          <a:ext cx="3097665" cy="2570049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84364</xdr:colOff>
      <xdr:row>2</xdr:row>
      <xdr:rowOff>40821</xdr:rowOff>
    </xdr:from>
    <xdr:to>
      <xdr:col>2</xdr:col>
      <xdr:colOff>6679</xdr:colOff>
      <xdr:row>6</xdr:row>
      <xdr:rowOff>409575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364" y="2536371"/>
              <a:ext cx="1558017" cy="21975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10886</xdr:colOff>
      <xdr:row>2</xdr:row>
      <xdr:rowOff>40821</xdr:rowOff>
    </xdr:from>
    <xdr:to>
      <xdr:col>3</xdr:col>
      <xdr:colOff>1485</xdr:colOff>
      <xdr:row>6</xdr:row>
      <xdr:rowOff>423182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 1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87286" y="2536371"/>
              <a:ext cx="1894114" cy="221116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</xdr:col>
      <xdr:colOff>66675</xdr:colOff>
      <xdr:row>0</xdr:row>
      <xdr:rowOff>57151</xdr:rowOff>
    </xdr:from>
    <xdr:to>
      <xdr:col>2</xdr:col>
      <xdr:colOff>1592715</xdr:colOff>
      <xdr:row>1</xdr:row>
      <xdr:rowOff>2181226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71450" y="57151"/>
          <a:ext cx="3097665" cy="23622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" xr10:uid="{00000000-0013-0000-FFFF-FFFF01000000}" sourceName="市">
  <extLst>
    <x:ext xmlns:x15="http://schemas.microsoft.com/office/spreadsheetml/2010/11/main" uri="{2F2917AC-EB37-4324-AD4E-5DD8C200BD13}">
      <x15:tableSlicerCache tableId="1" column="2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" xr10:uid="{00000000-0013-0000-FFFF-FFFF02000000}" sourceName="町">
  <extLst>
    <x:ext xmlns:x15="http://schemas.microsoft.com/office/spreadsheetml/2010/11/main" uri="{2F2917AC-EB37-4324-AD4E-5DD8C200BD13}">
      <x15:tableSlicerCache tableId="1" column="23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" xr10:uid="{00000000-0013-0000-FFFF-FFFF03000000}" sourceName="市／郡">
  <extLst>
    <x:ext xmlns:x15="http://schemas.microsoft.com/office/spreadsheetml/2010/11/main" uri="{2F2917AC-EB37-4324-AD4E-5DD8C200BD13}">
      <x15:tableSlicerCache tableId="2" column="5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1" xr10:uid="{00000000-0013-0000-FFFF-FFFF04000000}" sourceName="町">
  <extLst>
    <x:ext xmlns:x15="http://schemas.microsoft.com/office/spreadsheetml/2010/11/main" uri="{2F2917AC-EB37-4324-AD4E-5DD8C200BD13}">
      <x15:tableSlicerCache tableId="2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" xr10:uid="{00000000-0014-0000-FFFF-FFFF01000000}" cache="スライサー_市" caption="市" rowHeight="936000"/>
  <slicer name="町" xr10:uid="{00000000-0014-0000-FFFF-FFFF02000000}" cache="スライサー_町" caption="町" startItem="2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" xr10:uid="{00000000-0014-0000-FFFF-FFFF03000000}" cache="スライサー_市_郡" caption="市／郡" rowHeight="576000"/>
  <slicer name="町 1" xr10:uid="{00000000-0014-0000-FFFF-FFFF04000000}" cache="スライサー_町1" caption="町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D3:AB13" totalsRowShown="0" headerRowDxfId="66" dataDxfId="65" tableBorderDxfId="64">
  <autoFilter ref="D3:AB13" xr:uid="{00000000-0009-0000-0100-000001000000}"/>
  <tableColumns count="25">
    <tableColumn id="1" xr3:uid="{00000000-0010-0000-0000-000001000000}" name="Ｎｏ" dataDxfId="63"/>
    <tableColumn id="2" xr3:uid="{00000000-0010-0000-0000-000002000000}" name="医療機関名" dataDxfId="62"/>
    <tableColumn id="3" xr3:uid="{00000000-0010-0000-0000-000003000000}" name="郵便番号" dataDxfId="61"/>
    <tableColumn id="4" xr3:uid="{00000000-0010-0000-0000-000004000000}" name="住所" dataDxfId="60"/>
    <tableColumn id="24" xr3:uid="{00000000-0010-0000-0000-000018000000}" name="市" dataDxfId="59">
      <calculatedColumnFormula>LEFT(テーブル1[[#This Row],[住所]],FIND("市",テーブル1[[#This Row],[住所]]))</calculatedColumnFormula>
    </tableColumn>
    <tableColumn id="23" xr3:uid="{00000000-0010-0000-0000-000017000000}" name="町" dataDxfId="58">
      <calculatedColumnFormula>MID(テーブル1[[#This Row],[住所]],FIND("市",テーブル1[[#This Row],[住所]])+1,MIN(FIND({0,1,2,3,4,5,6,7,8,9},ASC(テーブル1[[#This Row],[住所]])&amp;1234567890))-FIND("市",テーブル1[[#This Row],[住所]])-1)</calculatedColumnFormula>
    </tableColumn>
    <tableColumn id="5" xr3:uid="{00000000-0010-0000-0000-000005000000}" name="電話番号" dataDxfId="57"/>
    <tableColumn id="6" xr3:uid="{00000000-0010-0000-0000-000006000000}" name="ＦＡＸ番号" dataDxfId="56"/>
    <tableColumn id="7" xr3:uid="{00000000-0010-0000-0000-000007000000}" name="主たる診療科" dataDxfId="55"/>
    <tableColumn id="8" xr3:uid="{00000000-0010-0000-0000-000008000000}" name="有床・無床" dataDxfId="54"/>
    <tableColumn id="9" xr3:uid="{00000000-0010-0000-0000-000009000000}" name="在宅療養支援病院" dataDxfId="53"/>
    <tableColumn id="10" xr3:uid="{00000000-0010-0000-0000-00000A000000}" name="訪問診療" dataDxfId="52"/>
    <tableColumn id="11" xr3:uid="{00000000-0010-0000-0000-00000B000000}" name="かかりつけ患者_x000a_への往診" dataDxfId="51"/>
    <tableColumn id="12" xr3:uid="{00000000-0010-0000-0000-00000C000000}" name="在宅酸素療法" dataDxfId="50"/>
    <tableColumn id="13" xr3:uid="{00000000-0010-0000-0000-00000D000000}" name="人工呼吸器管理" dataDxfId="49"/>
    <tableColumn id="14" xr3:uid="{00000000-0010-0000-0000-00000E000000}" name="疼痛の管理_x000a_（緩和ケア）" dataDxfId="48"/>
    <tableColumn id="15" xr3:uid="{00000000-0010-0000-0000-00000F000000}" name="ターミナルケア_x000a_（看取り）" dataDxfId="47"/>
    <tableColumn id="16" xr3:uid="{00000000-0010-0000-0000-000010000000}" name="中心静脈栄養" dataDxfId="46"/>
    <tableColumn id="17" xr3:uid="{00000000-0010-0000-0000-000011000000}" name="経管栄養" dataDxfId="45"/>
    <tableColumn id="18" xr3:uid="{00000000-0010-0000-0000-000012000000}" name="褥瘡" dataDxfId="44"/>
    <tableColumn id="19" xr3:uid="{00000000-0010-0000-0000-000013000000}" name="主治医の都合のよい時間に医療機関で開催する場合" dataDxfId="43"/>
    <tableColumn id="20" xr3:uid="{00000000-0010-0000-0000-000014000000}" name="訪問診療に併せて患者宅で開催する場合" dataDxfId="42"/>
    <tableColumn id="21" xr3:uid="{00000000-0010-0000-0000-000015000000}" name="入院可能な医療機関_x000a_との連携" dataDxfId="41"/>
    <tableColumn id="22" xr3:uid="{00000000-0010-0000-0000-000016000000}" name="その他_x000a_（アピールポイント・メッセージ等）" dataDxfId="40"/>
    <tableColumn id="25" xr3:uid="{00000000-0010-0000-0000-000019000000}" name="登録希望日" dataDxfId="3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2:AK17" totalsRowShown="0" headerRowDxfId="38" dataDxfId="36" headerRowBorderDxfId="37" tableBorderDxfId="35" totalsRowBorderDxfId="34">
  <autoFilter ref="D2:AK17" xr:uid="{00000000-0009-0000-0100-000002000000}"/>
  <tableColumns count="34">
    <tableColumn id="1" xr3:uid="{00000000-0010-0000-0100-000001000000}" name="No" dataDxfId="33"/>
    <tableColumn id="2" xr3:uid="{00000000-0010-0000-0100-000002000000}" name="薬局名" dataDxfId="32"/>
    <tableColumn id="3" xr3:uid="{00000000-0010-0000-0100-000003000000}" name="〒" dataDxfId="31"/>
    <tableColumn id="4" xr3:uid="{00000000-0010-0000-0100-000004000000}" name="住所" dataDxfId="30"/>
    <tableColumn id="5" xr3:uid="{00000000-0010-0000-0100-000005000000}" name="市／郡" dataDxfId="29">
      <calculatedColumnFormula>LEFT(テーブル2[[#This Row],[住所]],IFERROR(FIND("市",テーブル2[[#This Row],[住所]]),IFERROR(FIND("郡",テーブル2[[#This Row],[住所]]),0)))</calculatedColumnFormula>
    </tableColumn>
    <tableColumn id="6" xr3:uid="{00000000-0010-0000-0100-000006000000}" name="町" dataDxfId="28">
      <calculatedColumnFormula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calculatedColumnFormula>
    </tableColumn>
    <tableColumn id="7" xr3:uid="{00000000-0010-0000-0100-000007000000}" name="TEL" dataDxfId="27"/>
    <tableColumn id="8" xr3:uid="{00000000-0010-0000-0100-000008000000}" name="FAX" dataDxfId="26"/>
    <tableColumn id="9" xr3:uid="{00000000-0010-0000-0100-000009000000}" name="メールアドレス" dataDxfId="25"/>
    <tableColumn id="10" xr3:uid="{00000000-0010-0000-0100-00000A000000}" name="開局日" dataDxfId="24"/>
    <tableColumn id="11" xr3:uid="{00000000-0010-0000-0100-00000B000000}" name="開局時間" dataDxfId="23"/>
    <tableColumn id="12" xr3:uid="{00000000-0010-0000-0100-00000C000000}" name="時間外連絡先" dataDxfId="22"/>
    <tableColumn id="13" xr3:uid="{00000000-0010-0000-0100-00000D000000}" name="在宅患者訪問薬剤管理指導届け出" dataDxfId="21"/>
    <tableColumn id="14" xr3:uid="{00000000-0010-0000-0100-00000E000000}" name="居宅療養管理指導の指定" dataDxfId="20"/>
    <tableColumn id="15" xr3:uid="{00000000-0010-0000-0100-00000F000000}" name="生活保護・中国残留邦人等支援法の指定医療機関の届け出" dataDxfId="19"/>
    <tableColumn id="16" xr3:uid="{00000000-0010-0000-0100-000010000000}" name="生活保護・中国残留邦人等支援法の指定介護機関の届け出" dataDxfId="18"/>
    <tableColumn id="17" xr3:uid="{00000000-0010-0000-0100-000011000000}" name="麻薬小売業の許可" dataDxfId="17"/>
    <tableColumn id="18" xr3:uid="{00000000-0010-0000-0100-000012000000}" name="高度管理医療機器等販売業の許可" dataDxfId="16"/>
    <tableColumn id="19" xr3:uid="{00000000-0010-0000-0100-000013000000}" name="訪問指導の応需" dataDxfId="15"/>
    <tableColumn id="20" xr3:uid="{00000000-0010-0000-0100-000014000000}" name="訪問指導の実施実績" dataDxfId="14"/>
    <tableColumn id="21" xr3:uid="{00000000-0010-0000-0100-000015000000}" name="訪問指導に_x000a_対応できる時間" dataDxfId="13"/>
    <tableColumn id="22" xr3:uid="{00000000-0010-0000-0100-000016000000}" name="退院時カンファ_x000a_レンス参加" dataDxfId="12"/>
    <tableColumn id="23" xr3:uid="{00000000-0010-0000-0100-000017000000}" name="退院時カンファ_x000a_レンス実績" dataDxfId="11"/>
    <tableColumn id="24" xr3:uid="{00000000-0010-0000-0100-000018000000}" name="退院時共同指導料_x000a_の請求実績" dataDxfId="10"/>
    <tableColumn id="25" xr3:uid="{00000000-0010-0000-0100-000019000000}" name="現在勤務している_x000a_者の中で訪問指導_x000a_経験がある薬剤師数" dataDxfId="9"/>
    <tableColumn id="26" xr3:uid="{00000000-0010-0000-0100-00001A000000}" name="訪問可能な範囲" dataDxfId="8"/>
    <tableColumn id="27" xr3:uid="{00000000-0010-0000-0100-00001B000000}" name="麻薬の在庫品目数" dataDxfId="7"/>
    <tableColumn id="28" xr3:uid="{00000000-0010-0000-0100-00001C000000}" name="麻薬の譲渡グループへの参加" dataDxfId="6"/>
    <tableColumn id="29" xr3:uid="{00000000-0010-0000-0100-00001D000000}" name="注射薬の無菌調整（混注）" dataDxfId="5"/>
    <tableColumn id="30" xr3:uid="{00000000-0010-0000-0100-00001E000000}" name="注射薬の無菌調整（混注）の実績" dataDxfId="4"/>
    <tableColumn id="31" xr3:uid="{00000000-0010-0000-0100-00001F000000}" name="無菌製剤処理加算の請求実績" dataDxfId="3"/>
    <tableColumn id="32" xr3:uid="{00000000-0010-0000-0100-000020000000}" name="輸液ルート、カテーテルの供給実績" dataDxfId="2"/>
    <tableColumn id="33" xr3:uid="{00000000-0010-0000-0100-000021000000}" name="特定保険医療材料料の取扱い" dataDxfId="1"/>
    <tableColumn id="34" xr3:uid="{00000000-0010-0000-0100-000022000000}" name="医療材料・衛生材料の取扱い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ar-dc.jp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-shinryou.jp/" TargetMode="External"/><Relationship Id="rId2" Type="http://schemas.openxmlformats.org/officeDocument/2006/relationships/hyperlink" Target="http://www.onjaku.jp/" TargetMode="External"/><Relationship Id="rId1" Type="http://schemas.openxmlformats.org/officeDocument/2006/relationships/hyperlink" Target="mailto:kirari-kango@oniaku.jp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brdmk452@yahoo.co.jp" TargetMode="External"/><Relationship Id="rId4" Type="http://schemas.openxmlformats.org/officeDocument/2006/relationships/hyperlink" Target="http://k-shinryou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B9"/>
  <sheetViews>
    <sheetView tabSelected="1" view="pageBreakPreview" zoomScale="55" zoomScaleNormal="70" zoomScaleSheetLayoutView="55" workbookViewId="0">
      <selection activeCell="C7" sqref="C7"/>
    </sheetView>
  </sheetViews>
  <sheetFormatPr defaultColWidth="9" defaultRowHeight="13.3" x14ac:dyDescent="0.25"/>
  <cols>
    <col min="1" max="1" width="1.15234375" customWidth="1"/>
    <col min="2" max="2" width="5.4609375" customWidth="1"/>
    <col min="3" max="3" width="30.84375" style="2" customWidth="1"/>
    <col min="4" max="4" width="14" style="10" customWidth="1"/>
    <col min="5" max="5" width="33.4609375" style="11" customWidth="1"/>
    <col min="6" max="7" width="14.4609375" style="12" customWidth="1"/>
    <col min="8" max="9" width="6.4609375" customWidth="1"/>
    <col min="10" max="10" width="19.61328125" style="11" customWidth="1"/>
    <col min="11" max="20" width="6.4609375" customWidth="1"/>
    <col min="21" max="21" width="23.765625" style="20" customWidth="1"/>
    <col min="22" max="24" width="8.61328125" customWidth="1"/>
    <col min="25" max="27" width="6.61328125" customWidth="1"/>
    <col min="28" max="28" width="24" style="11" customWidth="1"/>
    <col min="29" max="29" width="2" customWidth="1"/>
  </cols>
  <sheetData>
    <row r="1" spans="1:28" ht="21" x14ac:dyDescent="0.25">
      <c r="B1" s="93" t="s">
        <v>324</v>
      </c>
    </row>
    <row r="2" spans="1:28" ht="14.15" x14ac:dyDescent="0.25">
      <c r="A2" s="42"/>
      <c r="B2" s="76"/>
      <c r="C2" s="76"/>
      <c r="D2" s="77"/>
      <c r="E2" s="78"/>
      <c r="F2" s="77"/>
      <c r="G2" s="77"/>
      <c r="H2" s="162" t="s">
        <v>325</v>
      </c>
      <c r="I2" s="162"/>
      <c r="J2" s="162"/>
      <c r="K2" s="162" t="s">
        <v>185</v>
      </c>
      <c r="L2" s="162"/>
      <c r="M2" s="162"/>
      <c r="N2" s="163" t="s">
        <v>186</v>
      </c>
      <c r="O2" s="164"/>
      <c r="P2" s="164"/>
      <c r="Q2" s="164"/>
      <c r="R2" s="164"/>
      <c r="S2" s="164"/>
      <c r="T2" s="164"/>
      <c r="U2" s="165"/>
      <c r="V2" s="155" t="s">
        <v>326</v>
      </c>
      <c r="W2" s="156"/>
      <c r="X2" s="155"/>
      <c r="Y2" s="163" t="s">
        <v>327</v>
      </c>
      <c r="Z2" s="164"/>
      <c r="AA2" s="164"/>
      <c r="AB2" s="165"/>
    </row>
    <row r="3" spans="1:28" ht="231.75" customHeight="1" x14ac:dyDescent="0.25">
      <c r="A3" s="79"/>
      <c r="B3" s="98" t="s">
        <v>287</v>
      </c>
      <c r="C3" s="98" t="s">
        <v>0</v>
      </c>
      <c r="D3" s="89" t="s">
        <v>1</v>
      </c>
      <c r="E3" s="102" t="s">
        <v>2</v>
      </c>
      <c r="F3" s="87" t="s">
        <v>3</v>
      </c>
      <c r="G3" s="87" t="s">
        <v>4</v>
      </c>
      <c r="H3" s="91" t="s">
        <v>328</v>
      </c>
      <c r="I3" s="91" t="s">
        <v>329</v>
      </c>
      <c r="J3" s="92" t="s">
        <v>27</v>
      </c>
      <c r="K3" s="91" t="s">
        <v>189</v>
      </c>
      <c r="L3" s="91" t="s">
        <v>190</v>
      </c>
      <c r="M3" s="91" t="s">
        <v>191</v>
      </c>
      <c r="N3" s="91" t="s">
        <v>192</v>
      </c>
      <c r="O3" s="91" t="s">
        <v>193</v>
      </c>
      <c r="P3" s="91" t="s">
        <v>330</v>
      </c>
      <c r="Q3" s="91" t="s">
        <v>194</v>
      </c>
      <c r="R3" s="91" t="s">
        <v>195</v>
      </c>
      <c r="S3" s="91" t="s">
        <v>196</v>
      </c>
      <c r="T3" s="91" t="s">
        <v>197</v>
      </c>
      <c r="U3" s="90" t="s">
        <v>331</v>
      </c>
      <c r="V3" s="91" t="s">
        <v>332</v>
      </c>
      <c r="W3" s="91" t="s">
        <v>333</v>
      </c>
      <c r="X3" s="101" t="s">
        <v>334</v>
      </c>
      <c r="Y3" s="120" t="s">
        <v>335</v>
      </c>
      <c r="Z3" s="157" t="s">
        <v>336</v>
      </c>
      <c r="AA3" s="120" t="s">
        <v>337</v>
      </c>
      <c r="AB3" s="92" t="s">
        <v>27</v>
      </c>
    </row>
    <row r="4" spans="1:28" s="2" customFormat="1" ht="38.25" customHeight="1" x14ac:dyDescent="0.25">
      <c r="A4" s="113"/>
      <c r="B4" s="108">
        <v>1</v>
      </c>
      <c r="C4" s="52" t="s">
        <v>338</v>
      </c>
      <c r="D4" s="151" t="s">
        <v>341</v>
      </c>
      <c r="E4" s="152" t="s">
        <v>339</v>
      </c>
      <c r="F4" s="144" t="s">
        <v>342</v>
      </c>
      <c r="G4" s="144" t="s">
        <v>343</v>
      </c>
      <c r="H4" s="58"/>
      <c r="I4" s="64"/>
      <c r="J4" s="46" t="s">
        <v>340</v>
      </c>
      <c r="K4" s="64" t="s">
        <v>226</v>
      </c>
      <c r="L4" s="64" t="s">
        <v>226</v>
      </c>
      <c r="M4" s="64" t="s">
        <v>226</v>
      </c>
      <c r="N4" s="64" t="s">
        <v>226</v>
      </c>
      <c r="O4" s="64"/>
      <c r="P4" s="64" t="s">
        <v>226</v>
      </c>
      <c r="Q4" s="64" t="s">
        <v>226</v>
      </c>
      <c r="R4" s="64" t="s">
        <v>226</v>
      </c>
      <c r="S4" s="64" t="s">
        <v>226</v>
      </c>
      <c r="T4" s="64" t="s">
        <v>226</v>
      </c>
      <c r="U4" s="46"/>
      <c r="V4" s="64" t="s">
        <v>226</v>
      </c>
      <c r="W4" s="64" t="s">
        <v>226</v>
      </c>
      <c r="X4" s="64" t="s">
        <v>226</v>
      </c>
      <c r="Y4" s="64"/>
      <c r="Z4" s="64" t="s">
        <v>226</v>
      </c>
      <c r="AA4" s="64"/>
      <c r="AB4" s="46"/>
    </row>
    <row r="7" spans="1:28" x14ac:dyDescent="0.25">
      <c r="C7"/>
      <c r="D7"/>
      <c r="E7"/>
      <c r="F7"/>
      <c r="G7"/>
      <c r="J7"/>
      <c r="U7" s="26"/>
      <c r="AB7"/>
    </row>
    <row r="8" spans="1:28" x14ac:dyDescent="0.25">
      <c r="C8"/>
      <c r="D8"/>
      <c r="E8"/>
      <c r="F8"/>
      <c r="G8"/>
      <c r="J8"/>
      <c r="U8" s="26"/>
      <c r="AB8"/>
    </row>
    <row r="9" spans="1:28" x14ac:dyDescent="0.25">
      <c r="C9"/>
      <c r="D9"/>
      <c r="E9"/>
      <c r="F9"/>
      <c r="G9"/>
      <c r="J9"/>
      <c r="U9" s="26"/>
      <c r="AB9"/>
    </row>
  </sheetData>
  <sheetProtection algorithmName="SHA-512" hashValue="Dc2dgkzn8bUCfbSmpPbVQOVS7uSfglYIT4XSv+Ku1yWx/zwUPSMyhNUeBzDz1OMiR+EEvLQd1LwZE8Nx0nNfDQ==" saltValue="6mtSBpI4UHzybXIcqdWidA==" spinCount="100000" sheet="1" scenarios="1" autoFilter="0"/>
  <autoFilter ref="B3:AB3" xr:uid="{00000000-0009-0000-0000-000000000000}"/>
  <mergeCells count="4">
    <mergeCell ref="H2:J2"/>
    <mergeCell ref="K2:M2"/>
    <mergeCell ref="N2:U2"/>
    <mergeCell ref="Y2:AB2"/>
  </mergeCells>
  <phoneticPr fontId="2"/>
  <printOptions horizontalCentered="1"/>
  <pageMargins left="0.59055118110236227" right="0.59055118110236227" top="0.39370078740157483" bottom="0.39370078740157483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C1:AB14"/>
  <sheetViews>
    <sheetView view="pageBreakPreview" zoomScale="55" zoomScaleNormal="70" zoomScaleSheetLayoutView="55" workbookViewId="0">
      <pane xSplit="5" ySplit="3" topLeftCell="F4" activePane="bottomRight" state="frozen"/>
      <selection pane="topRight" activeCell="E1" sqref="E1"/>
      <selection pane="bottomLeft" activeCell="A5" sqref="A5"/>
      <selection pane="bottomRight" activeCell="E4" sqref="E4"/>
    </sheetView>
  </sheetViews>
  <sheetFormatPr defaultColWidth="9" defaultRowHeight="13.3" x14ac:dyDescent="0.25"/>
  <cols>
    <col min="1" max="1" width="1" customWidth="1"/>
    <col min="2" max="3" width="20.61328125" customWidth="1"/>
    <col min="4" max="4" width="5.765625" customWidth="1"/>
    <col min="5" max="5" width="30.84375" style="2" customWidth="1"/>
    <col min="6" max="6" width="14" style="10" customWidth="1"/>
    <col min="7" max="7" width="33.4609375" style="11" customWidth="1"/>
    <col min="8" max="9" width="33.4609375" style="11" hidden="1" customWidth="1"/>
    <col min="10" max="11" width="14.4609375" style="12" customWidth="1"/>
    <col min="12" max="12" width="14.4609375" style="13" customWidth="1"/>
    <col min="13" max="13" width="11.765625" style="3" customWidth="1"/>
    <col min="14" max="14" width="9.765625" bestFit="1" customWidth="1"/>
    <col min="15" max="23" width="6.4609375" customWidth="1"/>
    <col min="24" max="25" width="8.61328125" customWidth="1"/>
    <col min="26" max="26" width="6.4609375" customWidth="1"/>
    <col min="27" max="27" width="32" style="11" customWidth="1"/>
    <col min="28" max="28" width="10.84375" bestFit="1" customWidth="1"/>
  </cols>
  <sheetData>
    <row r="1" spans="3:28" ht="24.75" customHeight="1" x14ac:dyDescent="0.25">
      <c r="D1" s="93" t="s">
        <v>182</v>
      </c>
    </row>
    <row r="2" spans="3:28" ht="19.5" customHeight="1" x14ac:dyDescent="0.25">
      <c r="D2" s="4"/>
      <c r="E2" s="5"/>
      <c r="F2" s="14"/>
      <c r="G2" s="15"/>
      <c r="H2" s="15"/>
      <c r="I2" s="15"/>
      <c r="J2" s="14"/>
      <c r="K2" s="14"/>
      <c r="L2" s="15"/>
      <c r="M2" s="6"/>
      <c r="N2" s="166" t="s">
        <v>185</v>
      </c>
      <c r="O2" s="166"/>
      <c r="P2" s="166"/>
      <c r="Q2" s="166" t="s">
        <v>186</v>
      </c>
      <c r="R2" s="166"/>
      <c r="S2" s="166"/>
      <c r="T2" s="166"/>
      <c r="U2" s="166"/>
      <c r="V2" s="166"/>
      <c r="W2" s="166"/>
      <c r="X2" s="167" t="s">
        <v>187</v>
      </c>
      <c r="Y2" s="168"/>
      <c r="Z2" s="7"/>
      <c r="AA2" s="16"/>
      <c r="AB2" s="161"/>
    </row>
    <row r="3" spans="3:28" s="18" customFormat="1" ht="162.75" customHeight="1" x14ac:dyDescent="0.25">
      <c r="D3" s="141" t="s">
        <v>237</v>
      </c>
      <c r="E3" s="86" t="s">
        <v>0</v>
      </c>
      <c r="F3" s="87" t="s">
        <v>1</v>
      </c>
      <c r="G3" s="88" t="s">
        <v>2</v>
      </c>
      <c r="H3" s="102" t="s">
        <v>347</v>
      </c>
      <c r="I3" s="102" t="s">
        <v>348</v>
      </c>
      <c r="J3" s="89" t="s">
        <v>3</v>
      </c>
      <c r="K3" s="87" t="s">
        <v>4</v>
      </c>
      <c r="L3" s="88" t="s">
        <v>183</v>
      </c>
      <c r="M3" s="88" t="s">
        <v>184</v>
      </c>
      <c r="N3" s="91" t="s">
        <v>189</v>
      </c>
      <c r="O3" s="91" t="s">
        <v>190</v>
      </c>
      <c r="P3" s="91" t="s">
        <v>344</v>
      </c>
      <c r="Q3" s="91" t="s">
        <v>192</v>
      </c>
      <c r="R3" s="91" t="s">
        <v>193</v>
      </c>
      <c r="S3" s="91" t="s">
        <v>345</v>
      </c>
      <c r="T3" s="91" t="s">
        <v>194</v>
      </c>
      <c r="U3" s="91" t="s">
        <v>195</v>
      </c>
      <c r="V3" s="91" t="s">
        <v>196</v>
      </c>
      <c r="W3" s="91" t="s">
        <v>197</v>
      </c>
      <c r="X3" s="101" t="s">
        <v>198</v>
      </c>
      <c r="Y3" s="101" t="s">
        <v>199</v>
      </c>
      <c r="Z3" s="142" t="s">
        <v>346</v>
      </c>
      <c r="AA3" s="86" t="s">
        <v>188</v>
      </c>
      <c r="AB3" s="88" t="s">
        <v>370</v>
      </c>
    </row>
    <row r="4" spans="3:28" s="1" customFormat="1" ht="48.75" customHeight="1" x14ac:dyDescent="0.25">
      <c r="D4" s="150">
        <v>1</v>
      </c>
      <c r="E4" s="52" t="s">
        <v>369</v>
      </c>
      <c r="F4" s="151" t="s">
        <v>238</v>
      </c>
      <c r="G4" s="152" t="s">
        <v>200</v>
      </c>
      <c r="H4" s="152" t="str">
        <f>LEFT(テーブル1[[#This Row],[住所]],FIND("市",テーブル1[[#This Row],[住所]]))</f>
        <v>宇土市</v>
      </c>
      <c r="I4" s="152" t="str">
        <f>MID(テーブル1[[#This Row],[住所]],FIND("市",テーブル1[[#This Row],[住所]])+1,MIN(FIND({0,1,2,3,4,5,6,7,8,9},ASC(テーブル1[[#This Row],[住所]])&amp;1234567890))-FIND("市",テーブル1[[#This Row],[住所]])-1)</f>
        <v>浦田町</v>
      </c>
      <c r="J4" s="144" t="s">
        <v>239</v>
      </c>
      <c r="K4" s="144" t="s">
        <v>240</v>
      </c>
      <c r="L4" s="143" t="s">
        <v>220</v>
      </c>
      <c r="M4" s="144" t="s">
        <v>201</v>
      </c>
      <c r="N4" s="64" t="s">
        <v>59</v>
      </c>
      <c r="O4" s="64" t="s">
        <v>59</v>
      </c>
      <c r="P4" s="64" t="s">
        <v>59</v>
      </c>
      <c r="Q4" s="64" t="s">
        <v>59</v>
      </c>
      <c r="R4" s="64" t="s">
        <v>59</v>
      </c>
      <c r="S4" s="64" t="s">
        <v>59</v>
      </c>
      <c r="T4" s="64" t="s">
        <v>181</v>
      </c>
      <c r="U4" s="64" t="s">
        <v>260</v>
      </c>
      <c r="V4" s="64" t="s">
        <v>181</v>
      </c>
      <c r="W4" s="64" t="s">
        <v>181</v>
      </c>
      <c r="X4" s="64" t="s">
        <v>181</v>
      </c>
      <c r="Y4" s="64" t="s">
        <v>181</v>
      </c>
      <c r="Z4" s="64" t="s">
        <v>181</v>
      </c>
      <c r="AA4" s="145" t="s">
        <v>202</v>
      </c>
      <c r="AB4" s="148">
        <v>20240122</v>
      </c>
    </row>
    <row r="5" spans="3:28" s="1" customFormat="1" ht="37.5" customHeight="1" x14ac:dyDescent="0.25">
      <c r="D5" s="150">
        <v>2</v>
      </c>
      <c r="E5" s="52" t="s">
        <v>203</v>
      </c>
      <c r="F5" s="151" t="s">
        <v>241</v>
      </c>
      <c r="G5" s="152" t="s">
        <v>204</v>
      </c>
      <c r="H5" s="152" t="str">
        <f>LEFT(テーブル1[[#This Row],[住所]],FIND("市",テーブル1[[#This Row],[住所]]))</f>
        <v>宇城市</v>
      </c>
      <c r="I5" s="152" t="str">
        <f>MID(テーブル1[[#This Row],[住所]],FIND("市",テーブル1[[#This Row],[住所]])+1,MIN(FIND({0,1,2,3,4,5,6,7,8,9},ASC(テーブル1[[#This Row],[住所]])&amp;1234567890))-FIND("市",テーブル1[[#This Row],[住所]])-1)</f>
        <v>松橋町松橋</v>
      </c>
      <c r="J5" s="144" t="s">
        <v>242</v>
      </c>
      <c r="K5" s="144" t="s">
        <v>243</v>
      </c>
      <c r="L5" s="143" t="s">
        <v>205</v>
      </c>
      <c r="M5" s="144" t="s">
        <v>206</v>
      </c>
      <c r="N5" s="64"/>
      <c r="O5" s="64" t="s">
        <v>261</v>
      </c>
      <c r="P5" s="64" t="s">
        <v>262</v>
      </c>
      <c r="Q5" s="64" t="s">
        <v>181</v>
      </c>
      <c r="R5" s="64"/>
      <c r="S5" s="64" t="s">
        <v>181</v>
      </c>
      <c r="T5" s="64" t="s">
        <v>181</v>
      </c>
      <c r="U5" s="64" t="s">
        <v>181</v>
      </c>
      <c r="V5" s="64" t="s">
        <v>260</v>
      </c>
      <c r="W5" s="64" t="s">
        <v>181</v>
      </c>
      <c r="X5" s="64" t="s">
        <v>181</v>
      </c>
      <c r="Y5" s="64" t="s">
        <v>181</v>
      </c>
      <c r="Z5" s="64" t="s">
        <v>181</v>
      </c>
      <c r="AA5" s="145"/>
      <c r="AB5" s="160"/>
    </row>
    <row r="6" spans="3:28" s="1" customFormat="1" ht="37.5" customHeight="1" x14ac:dyDescent="0.25">
      <c r="D6" s="150">
        <v>3</v>
      </c>
      <c r="E6" s="52" t="s">
        <v>207</v>
      </c>
      <c r="F6" s="151" t="s">
        <v>107</v>
      </c>
      <c r="G6" s="152" t="s">
        <v>208</v>
      </c>
      <c r="H6" s="152" t="str">
        <f>LEFT(テーブル1[[#This Row],[住所]],FIND("市",テーブル1[[#This Row],[住所]]))</f>
        <v>宇土市</v>
      </c>
      <c r="I6" s="152" t="str">
        <f>MID(テーブル1[[#This Row],[住所]],FIND("市",テーブル1[[#This Row],[住所]])+1,MIN(FIND({0,1,2,3,4,5,6,7,8,9},ASC(テーブル1[[#This Row],[住所]])&amp;1234567890))-FIND("市",テーブル1[[#This Row],[住所]])-1)</f>
        <v>本町</v>
      </c>
      <c r="J6" s="144" t="s">
        <v>244</v>
      </c>
      <c r="K6" s="144" t="s">
        <v>245</v>
      </c>
      <c r="L6" s="143" t="s">
        <v>209</v>
      </c>
      <c r="M6" s="144" t="s">
        <v>210</v>
      </c>
      <c r="N6" s="64" t="s">
        <v>181</v>
      </c>
      <c r="O6" s="64" t="s">
        <v>260</v>
      </c>
      <c r="P6" s="64" t="s">
        <v>263</v>
      </c>
      <c r="Q6" s="64" t="s">
        <v>264</v>
      </c>
      <c r="R6" s="64" t="s">
        <v>59</v>
      </c>
      <c r="S6" s="64" t="s">
        <v>59</v>
      </c>
      <c r="T6" s="64" t="s">
        <v>59</v>
      </c>
      <c r="U6" s="64" t="s">
        <v>59</v>
      </c>
      <c r="V6" s="64" t="s">
        <v>59</v>
      </c>
      <c r="W6" s="64" t="s">
        <v>59</v>
      </c>
      <c r="X6" s="64"/>
      <c r="Y6" s="64" t="s">
        <v>59</v>
      </c>
      <c r="Z6" s="64"/>
      <c r="AA6" s="145"/>
      <c r="AB6" s="160"/>
    </row>
    <row r="7" spans="3:28" s="1" customFormat="1" ht="37.5" customHeight="1" x14ac:dyDescent="0.25">
      <c r="D7" s="150">
        <v>4</v>
      </c>
      <c r="E7" s="108" t="s">
        <v>211</v>
      </c>
      <c r="F7" s="151" t="s">
        <v>246</v>
      </c>
      <c r="G7" s="152" t="s">
        <v>212</v>
      </c>
      <c r="H7" s="152" t="str">
        <f>LEFT(テーブル1[[#This Row],[住所]],FIND("市",テーブル1[[#This Row],[住所]]))</f>
        <v>宇城市</v>
      </c>
      <c r="I7" s="152" t="str">
        <f>MID(テーブル1[[#This Row],[住所]],FIND("市",テーブル1[[#This Row],[住所]])+1,MIN(FIND({0,1,2,3,4,5,6,7,8,9},ASC(テーブル1[[#This Row],[住所]])&amp;1234567890))-FIND("市",テーブル1[[#This Row],[住所]])-1)</f>
        <v>小川町江頭</v>
      </c>
      <c r="J7" s="144" t="s">
        <v>247</v>
      </c>
      <c r="K7" s="144" t="s">
        <v>248</v>
      </c>
      <c r="L7" s="143" t="s">
        <v>213</v>
      </c>
      <c r="M7" s="144" t="s">
        <v>201</v>
      </c>
      <c r="N7" s="64"/>
      <c r="O7" s="64" t="s">
        <v>59</v>
      </c>
      <c r="P7" s="64" t="s">
        <v>59</v>
      </c>
      <c r="Q7" s="64" t="s">
        <v>59</v>
      </c>
      <c r="R7" s="64"/>
      <c r="S7" s="64"/>
      <c r="T7" s="64"/>
      <c r="U7" s="64"/>
      <c r="V7" s="64"/>
      <c r="W7" s="64"/>
      <c r="X7" s="64" t="s">
        <v>59</v>
      </c>
      <c r="Y7" s="64"/>
      <c r="Z7" s="64"/>
      <c r="AA7" s="145"/>
      <c r="AB7" s="160"/>
    </row>
    <row r="8" spans="3:28" ht="37.5" customHeight="1" x14ac:dyDescent="0.25">
      <c r="D8" s="150">
        <v>5</v>
      </c>
      <c r="E8" s="108" t="s">
        <v>214</v>
      </c>
      <c r="F8" s="111" t="s">
        <v>249</v>
      </c>
      <c r="G8" s="46" t="s">
        <v>215</v>
      </c>
      <c r="H8" s="46" t="str">
        <f>LEFT(テーブル1[[#This Row],[住所]],FIND("市",テーブル1[[#This Row],[住所]]))</f>
        <v>宇城市</v>
      </c>
      <c r="I8" s="46" t="str">
        <f>MID(テーブル1[[#This Row],[住所]],FIND("市",テーブル1[[#This Row],[住所]])+1,MIN(FIND({0,1,2,3,4,5,6,7,8,9},ASC(テーブル1[[#This Row],[住所]])&amp;1234567890))-FIND("市",テーブル1[[#This Row],[住所]])-1)</f>
        <v>松橋町砂川</v>
      </c>
      <c r="J8" s="95" t="s">
        <v>250</v>
      </c>
      <c r="K8" s="95" t="s">
        <v>251</v>
      </c>
      <c r="L8" s="48" t="s">
        <v>216</v>
      </c>
      <c r="M8" s="153" t="s">
        <v>201</v>
      </c>
      <c r="N8" s="64" t="s">
        <v>59</v>
      </c>
      <c r="O8" s="64" t="s">
        <v>59</v>
      </c>
      <c r="P8" s="64" t="s">
        <v>59</v>
      </c>
      <c r="Q8" s="64" t="s">
        <v>59</v>
      </c>
      <c r="R8" s="64"/>
      <c r="S8" s="64" t="s">
        <v>59</v>
      </c>
      <c r="T8" s="64" t="s">
        <v>59</v>
      </c>
      <c r="U8" s="64"/>
      <c r="V8" s="64" t="s">
        <v>59</v>
      </c>
      <c r="W8" s="64" t="s">
        <v>59</v>
      </c>
      <c r="X8" s="64"/>
      <c r="Y8" s="64" t="s">
        <v>59</v>
      </c>
      <c r="Z8" s="64" t="s">
        <v>59</v>
      </c>
      <c r="AA8" s="145"/>
      <c r="AB8" s="160"/>
    </row>
    <row r="9" spans="3:28" ht="37.5" customHeight="1" x14ac:dyDescent="0.25">
      <c r="D9" s="150">
        <v>6</v>
      </c>
      <c r="E9" s="108" t="s">
        <v>217</v>
      </c>
      <c r="F9" s="111" t="s">
        <v>265</v>
      </c>
      <c r="G9" s="46" t="s">
        <v>218</v>
      </c>
      <c r="H9" s="46" t="str">
        <f>LEFT(テーブル1[[#This Row],[住所]],FIND("市",テーブル1[[#This Row],[住所]]))</f>
        <v>宇城市</v>
      </c>
      <c r="I9" s="46" t="str">
        <f>MID(テーブル1[[#This Row],[住所]],FIND("市",テーブル1[[#This Row],[住所]])+1,MIN(FIND({0,1,2,3,4,5,6,7,8,9},ASC(テーブル1[[#This Row],[住所]])&amp;1234567890))-FIND("市",テーブル1[[#This Row],[住所]])-1)</f>
        <v>不知火町長崎</v>
      </c>
      <c r="J9" s="95" t="s">
        <v>252</v>
      </c>
      <c r="K9" s="95" t="s">
        <v>253</v>
      </c>
      <c r="L9" s="48"/>
      <c r="M9" s="153" t="s">
        <v>210</v>
      </c>
      <c r="N9" s="64" t="s">
        <v>59</v>
      </c>
      <c r="O9" s="64" t="s">
        <v>59</v>
      </c>
      <c r="P9" s="64" t="s">
        <v>59</v>
      </c>
      <c r="Q9" s="64" t="s">
        <v>59</v>
      </c>
      <c r="R9" s="64" t="s">
        <v>59</v>
      </c>
      <c r="S9" s="64" t="s">
        <v>59</v>
      </c>
      <c r="T9" s="64" t="s">
        <v>59</v>
      </c>
      <c r="U9" s="64"/>
      <c r="V9" s="64" t="s">
        <v>59</v>
      </c>
      <c r="W9" s="64"/>
      <c r="X9" s="64" t="s">
        <v>59</v>
      </c>
      <c r="Y9" s="64" t="s">
        <v>59</v>
      </c>
      <c r="Z9" s="64" t="s">
        <v>59</v>
      </c>
      <c r="AA9" s="145"/>
      <c r="AB9" s="160"/>
    </row>
    <row r="10" spans="3:28" ht="37.5" customHeight="1" x14ac:dyDescent="0.25">
      <c r="D10" s="150">
        <v>7</v>
      </c>
      <c r="E10" s="108" t="s">
        <v>266</v>
      </c>
      <c r="F10" s="111" t="s">
        <v>99</v>
      </c>
      <c r="G10" s="46" t="s">
        <v>219</v>
      </c>
      <c r="H10" s="46" t="str">
        <f>LEFT(テーブル1[[#This Row],[住所]],FIND("市",テーブル1[[#This Row],[住所]]))</f>
        <v>宇土市</v>
      </c>
      <c r="I10" s="46" t="str">
        <f>MID(テーブル1[[#This Row],[住所]],FIND("市",テーブル1[[#This Row],[住所]])+1,MIN(FIND({0,1,2,3,4,5,6,7,8,9},ASC(テーブル1[[#This Row],[住所]])&amp;1234567890))-FIND("市",テーブル1[[#This Row],[住所]])-1)</f>
        <v>野鶴町</v>
      </c>
      <c r="J10" s="95" t="s">
        <v>267</v>
      </c>
      <c r="K10" s="95" t="s">
        <v>221</v>
      </c>
      <c r="L10" s="48" t="s">
        <v>220</v>
      </c>
      <c r="M10" s="153" t="s">
        <v>210</v>
      </c>
      <c r="N10" s="64" t="s">
        <v>254</v>
      </c>
      <c r="O10" s="64" t="s">
        <v>254</v>
      </c>
      <c r="P10" s="64" t="s">
        <v>254</v>
      </c>
      <c r="Q10" s="64" t="s">
        <v>254</v>
      </c>
      <c r="R10" s="64"/>
      <c r="S10" s="64" t="s">
        <v>254</v>
      </c>
      <c r="T10" s="64" t="s">
        <v>254</v>
      </c>
      <c r="U10" s="64" t="s">
        <v>254</v>
      </c>
      <c r="V10" s="64" t="s">
        <v>254</v>
      </c>
      <c r="W10" s="64" t="s">
        <v>254</v>
      </c>
      <c r="X10" s="64" t="s">
        <v>254</v>
      </c>
      <c r="Y10" s="64" t="s">
        <v>254</v>
      </c>
      <c r="Z10" s="64" t="s">
        <v>254</v>
      </c>
      <c r="AA10" s="145"/>
      <c r="AB10" s="160"/>
    </row>
    <row r="11" spans="3:28" s="1" customFormat="1" ht="37.5" customHeight="1" x14ac:dyDescent="0.25">
      <c r="D11" s="150">
        <v>8</v>
      </c>
      <c r="E11" s="52" t="s">
        <v>222</v>
      </c>
      <c r="F11" s="151" t="s">
        <v>223</v>
      </c>
      <c r="G11" s="152" t="s">
        <v>224</v>
      </c>
      <c r="H11" s="152" t="str">
        <f>LEFT(テーブル1[[#This Row],[住所]],FIND("市",テーブル1[[#This Row],[住所]]))</f>
        <v>宇城市</v>
      </c>
      <c r="I11" s="152" t="str">
        <f>MID(テーブル1[[#This Row],[住所]],FIND("市",テーブル1[[#This Row],[住所]])+1,MIN(FIND({0,1,2,3,4,5,6,7,8,9},ASC(テーブル1[[#This Row],[住所]])&amp;1234567890))-FIND("市",テーブル1[[#This Row],[住所]])-1)</f>
        <v>松橋町竹崎</v>
      </c>
      <c r="J11" s="144" t="s">
        <v>255</v>
      </c>
      <c r="K11" s="144" t="s">
        <v>225</v>
      </c>
      <c r="L11" s="143" t="s">
        <v>220</v>
      </c>
      <c r="M11" s="144" t="s">
        <v>210</v>
      </c>
      <c r="N11" s="64" t="s">
        <v>226</v>
      </c>
      <c r="O11" s="64" t="s">
        <v>226</v>
      </c>
      <c r="P11" s="64" t="s">
        <v>226</v>
      </c>
      <c r="Q11" s="64" t="s">
        <v>226</v>
      </c>
      <c r="R11" s="64"/>
      <c r="S11" s="64" t="s">
        <v>226</v>
      </c>
      <c r="T11" s="64" t="s">
        <v>226</v>
      </c>
      <c r="U11" s="64" t="s">
        <v>226</v>
      </c>
      <c r="V11" s="64" t="s">
        <v>226</v>
      </c>
      <c r="W11" s="64" t="s">
        <v>226</v>
      </c>
      <c r="X11" s="64" t="s">
        <v>226</v>
      </c>
      <c r="Y11" s="64" t="s">
        <v>226</v>
      </c>
      <c r="Z11" s="64" t="s">
        <v>226</v>
      </c>
      <c r="AA11" s="145"/>
      <c r="AB11" s="160"/>
    </row>
    <row r="12" spans="3:28" s="1" customFormat="1" ht="37.5" customHeight="1" x14ac:dyDescent="0.25">
      <c r="D12" s="150">
        <v>9</v>
      </c>
      <c r="E12" s="52" t="s">
        <v>227</v>
      </c>
      <c r="F12" s="151" t="s">
        <v>256</v>
      </c>
      <c r="G12" s="152" t="s">
        <v>228</v>
      </c>
      <c r="H12" s="152" t="str">
        <f>LEFT(テーブル1[[#This Row],[住所]],FIND("市",テーブル1[[#This Row],[住所]]))</f>
        <v>宇城市</v>
      </c>
      <c r="I12" s="152" t="str">
        <f>MID(テーブル1[[#This Row],[住所]],FIND("市",テーブル1[[#This Row],[住所]])+1,MIN(FIND({0,1,2,3,4,5,6,7,8,9},ASC(テーブル1[[#This Row],[住所]])&amp;1234567890))-FIND("市",テーブル1[[#This Row],[住所]])-1)</f>
        <v>小川町江頭</v>
      </c>
      <c r="J12" s="144" t="s">
        <v>229</v>
      </c>
      <c r="K12" s="144" t="s">
        <v>230</v>
      </c>
      <c r="L12" s="143" t="s">
        <v>231</v>
      </c>
      <c r="M12" s="144" t="s">
        <v>232</v>
      </c>
      <c r="N12" s="64"/>
      <c r="O12" s="64" t="s">
        <v>254</v>
      </c>
      <c r="P12" s="64" t="s">
        <v>254</v>
      </c>
      <c r="Q12" s="64" t="s">
        <v>254</v>
      </c>
      <c r="R12" s="64"/>
      <c r="S12" s="64" t="s">
        <v>254</v>
      </c>
      <c r="T12" s="64" t="s">
        <v>254</v>
      </c>
      <c r="U12" s="64"/>
      <c r="V12" s="64" t="s">
        <v>254</v>
      </c>
      <c r="W12" s="64" t="s">
        <v>254</v>
      </c>
      <c r="X12" s="64" t="s">
        <v>254</v>
      </c>
      <c r="Y12" s="64" t="s">
        <v>254</v>
      </c>
      <c r="Z12" s="64" t="s">
        <v>254</v>
      </c>
      <c r="AA12" s="145"/>
      <c r="AB12" s="160"/>
    </row>
    <row r="13" spans="3:28" s="1" customFormat="1" ht="80.25" customHeight="1" x14ac:dyDescent="0.25">
      <c r="D13" s="150">
        <v>10</v>
      </c>
      <c r="E13" s="146" t="s">
        <v>233</v>
      </c>
      <c r="F13" s="154" t="s">
        <v>257</v>
      </c>
      <c r="G13" s="147" t="s">
        <v>234</v>
      </c>
      <c r="H13" s="147" t="str">
        <f>LEFT(テーブル1[[#This Row],[住所]],FIND("市",テーブル1[[#This Row],[住所]]))</f>
        <v>宇城市</v>
      </c>
      <c r="I13" s="147" t="str">
        <f>MID(テーブル1[[#This Row],[住所]],FIND("市",テーブル1[[#This Row],[住所]])+1,MIN(FIND({0,1,2,3,4,5,6,7,8,9},ASC(テーブル1[[#This Row],[住所]])&amp;1234567890))-FIND("市",テーブル1[[#This Row],[住所]])-1)</f>
        <v>小川町河江</v>
      </c>
      <c r="J13" s="154" t="s">
        <v>235</v>
      </c>
      <c r="K13" s="154" t="s">
        <v>236</v>
      </c>
      <c r="L13" s="147" t="s">
        <v>258</v>
      </c>
      <c r="M13" s="148" t="s">
        <v>201</v>
      </c>
      <c r="N13" s="148"/>
      <c r="O13" s="148" t="s">
        <v>226</v>
      </c>
      <c r="P13" s="148" t="s">
        <v>226</v>
      </c>
      <c r="Q13" s="148" t="s">
        <v>226</v>
      </c>
      <c r="R13" s="148"/>
      <c r="S13" s="148" t="s">
        <v>226</v>
      </c>
      <c r="T13" s="148" t="s">
        <v>226</v>
      </c>
      <c r="U13" s="148"/>
      <c r="V13" s="148" t="s">
        <v>226</v>
      </c>
      <c r="W13" s="148" t="s">
        <v>226</v>
      </c>
      <c r="X13" s="148" t="s">
        <v>226</v>
      </c>
      <c r="Y13" s="148" t="s">
        <v>226</v>
      </c>
      <c r="Z13" s="148" t="s">
        <v>226</v>
      </c>
      <c r="AA13" s="149" t="s">
        <v>259</v>
      </c>
      <c r="AB13" s="159"/>
    </row>
    <row r="14" spans="3:28" x14ac:dyDescent="0.25">
      <c r="C14" s="2"/>
      <c r="D14" s="10"/>
      <c r="E14" s="11"/>
      <c r="F14" s="12"/>
      <c r="G14" s="12"/>
      <c r="H14"/>
      <c r="I14"/>
      <c r="J14" s="11"/>
      <c r="K14"/>
      <c r="L14"/>
      <c r="M14"/>
      <c r="U14" s="20"/>
      <c r="AA14"/>
      <c r="AB14" s="11"/>
    </row>
  </sheetData>
  <sheetProtection algorithmName="SHA-512" hashValue="TFZYc6nJIiwDAYy4flBVUzOKnV3JOZgIjcQqd9VKMles6LvfufBi2yhW+TOKv+3Ns8vMyMhMrS6dTB6fGcG3rg==" saltValue="mTMftOgQfUfbtq6qzbXOiw==" spinCount="100000" sheet="1" autoFilter="0"/>
  <mergeCells count="3">
    <mergeCell ref="N2:P2"/>
    <mergeCell ref="Q2:W2"/>
    <mergeCell ref="X2:Y2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43" fitToHeight="0" orientation="landscape" verticalDpi="30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D1:AK18"/>
  <sheetViews>
    <sheetView view="pageBreakPreview" zoomScale="55" zoomScaleNormal="100" zoomScaleSheetLayoutView="55" workbookViewId="0">
      <pane ySplit="2" topLeftCell="A3" activePane="bottomLeft" state="frozen"/>
      <selection pane="bottomLeft" activeCell="G3" sqref="G3"/>
    </sheetView>
  </sheetViews>
  <sheetFormatPr defaultColWidth="9" defaultRowHeight="24" customHeight="1" x14ac:dyDescent="0.25"/>
  <cols>
    <col min="1" max="1" width="1.3828125" style="18" customWidth="1"/>
    <col min="2" max="2" width="20.61328125" style="18" customWidth="1"/>
    <col min="3" max="3" width="25.61328125" style="18" customWidth="1"/>
    <col min="4" max="4" width="5.84375" style="11" customWidth="1"/>
    <col min="5" max="5" width="16.61328125" style="11" customWidth="1"/>
    <col min="6" max="6" width="7.4609375" style="19" bestFit="1" customWidth="1"/>
    <col min="7" max="7" width="21.15234375" style="20" customWidth="1"/>
    <col min="8" max="9" width="21.15234375" style="20" hidden="1" customWidth="1"/>
    <col min="10" max="11" width="12.23046875" style="19" bestFit="1" customWidth="1"/>
    <col min="12" max="12" width="25" style="11" customWidth="1"/>
    <col min="13" max="13" width="15" style="19" customWidth="1"/>
    <col min="14" max="14" width="21" style="11" bestFit="1" customWidth="1"/>
    <col min="15" max="15" width="15.15234375" style="19" customWidth="1"/>
    <col min="16" max="19" width="10.61328125" style="18" customWidth="1"/>
    <col min="20" max="20" width="8.61328125" style="18" customWidth="1"/>
    <col min="21" max="21" width="10.61328125" style="18" customWidth="1"/>
    <col min="22" max="22" width="16.61328125" style="19" customWidth="1"/>
    <col min="23" max="23" width="12.61328125" style="18" customWidth="1"/>
    <col min="24" max="24" width="25.4609375" style="19" customWidth="1"/>
    <col min="25" max="25" width="24.61328125" style="19" customWidth="1"/>
    <col min="26" max="27" width="10.61328125" style="18" customWidth="1"/>
    <col min="28" max="28" width="12.61328125" style="18" customWidth="1"/>
    <col min="29" max="29" width="16.3828125" style="19" customWidth="1"/>
    <col min="30" max="31" width="8.61328125" style="18" customWidth="1"/>
    <col min="32" max="32" width="10.61328125" style="19" customWidth="1"/>
    <col min="33" max="35" width="9.15234375" style="18" customWidth="1"/>
    <col min="36" max="37" width="15.61328125" style="19" customWidth="1"/>
    <col min="38" max="16384" width="9" style="18"/>
  </cols>
  <sheetData>
    <row r="1" spans="4:37" ht="21" x14ac:dyDescent="0.25">
      <c r="D1" s="116" t="s">
        <v>268</v>
      </c>
    </row>
    <row r="2" spans="4:37" s="21" customFormat="1" ht="175.5" customHeight="1" x14ac:dyDescent="0.25">
      <c r="D2" s="117" t="s">
        <v>349</v>
      </c>
      <c r="E2" s="118" t="s">
        <v>65</v>
      </c>
      <c r="F2" s="119" t="s">
        <v>269</v>
      </c>
      <c r="G2" s="118" t="s">
        <v>66</v>
      </c>
      <c r="H2" s="118" t="s">
        <v>350</v>
      </c>
      <c r="I2" s="118" t="s">
        <v>348</v>
      </c>
      <c r="J2" s="119" t="s">
        <v>270</v>
      </c>
      <c r="K2" s="119" t="s">
        <v>271</v>
      </c>
      <c r="L2" s="118" t="s">
        <v>272</v>
      </c>
      <c r="M2" s="119" t="s">
        <v>67</v>
      </c>
      <c r="N2" s="118" t="s">
        <v>68</v>
      </c>
      <c r="O2" s="119" t="s">
        <v>69</v>
      </c>
      <c r="P2" s="120" t="s">
        <v>70</v>
      </c>
      <c r="Q2" s="120" t="s">
        <v>71</v>
      </c>
      <c r="R2" s="120" t="s">
        <v>72</v>
      </c>
      <c r="S2" s="120" t="s">
        <v>73</v>
      </c>
      <c r="T2" s="120" t="s">
        <v>74</v>
      </c>
      <c r="U2" s="120" t="s">
        <v>75</v>
      </c>
      <c r="V2" s="121" t="s">
        <v>76</v>
      </c>
      <c r="W2" s="120" t="s">
        <v>77</v>
      </c>
      <c r="X2" s="121" t="s">
        <v>352</v>
      </c>
      <c r="Y2" s="121" t="s">
        <v>353</v>
      </c>
      <c r="Z2" s="120" t="s">
        <v>354</v>
      </c>
      <c r="AA2" s="120" t="s">
        <v>355</v>
      </c>
      <c r="AB2" s="120" t="s">
        <v>356</v>
      </c>
      <c r="AC2" s="121" t="s">
        <v>78</v>
      </c>
      <c r="AD2" s="120" t="s">
        <v>79</v>
      </c>
      <c r="AE2" s="120" t="s">
        <v>80</v>
      </c>
      <c r="AF2" s="121" t="s">
        <v>81</v>
      </c>
      <c r="AG2" s="120" t="s">
        <v>82</v>
      </c>
      <c r="AH2" s="120" t="s">
        <v>83</v>
      </c>
      <c r="AI2" s="120" t="s">
        <v>84</v>
      </c>
      <c r="AJ2" s="121" t="s">
        <v>85</v>
      </c>
      <c r="AK2" s="122" t="s">
        <v>86</v>
      </c>
    </row>
    <row r="3" spans="4:37" ht="36" customHeight="1" x14ac:dyDescent="0.25">
      <c r="D3" s="123">
        <v>1</v>
      </c>
      <c r="E3" s="124" t="s">
        <v>273</v>
      </c>
      <c r="F3" s="125" t="s">
        <v>87</v>
      </c>
      <c r="G3" s="124" t="s">
        <v>88</v>
      </c>
      <c r="H3" s="124" t="str">
        <f>LEFT(テーブル2[[#This Row],[住所]],IFERROR(FIND("市",テーブル2[[#This Row],[住所]]),IFERROR(FIND("郡",テーブル2[[#This Row],[住所]]),0)))</f>
        <v>宇土市</v>
      </c>
      <c r="I3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高柳町高柳</v>
      </c>
      <c r="J3" s="125" t="s">
        <v>89</v>
      </c>
      <c r="K3" s="125" t="s">
        <v>90</v>
      </c>
      <c r="L3" s="126"/>
      <c r="M3" s="125" t="s">
        <v>91</v>
      </c>
      <c r="N3" s="124" t="s">
        <v>92</v>
      </c>
      <c r="O3" s="125"/>
      <c r="P3" s="127" t="s">
        <v>274</v>
      </c>
      <c r="Q3" s="127" t="s">
        <v>274</v>
      </c>
      <c r="R3" s="127" t="s">
        <v>93</v>
      </c>
      <c r="S3" s="127" t="s">
        <v>93</v>
      </c>
      <c r="T3" s="127" t="s">
        <v>93</v>
      </c>
      <c r="U3" s="127" t="s">
        <v>274</v>
      </c>
      <c r="V3" s="125" t="s">
        <v>94</v>
      </c>
      <c r="W3" s="128" t="s">
        <v>275</v>
      </c>
      <c r="X3" s="125" t="s">
        <v>95</v>
      </c>
      <c r="Y3" s="129"/>
      <c r="Z3" s="127" t="s">
        <v>275</v>
      </c>
      <c r="AA3" s="130"/>
      <c r="AB3" s="130"/>
      <c r="AC3" s="129" t="s">
        <v>96</v>
      </c>
      <c r="AD3" s="130">
        <v>1</v>
      </c>
      <c r="AE3" s="130" t="s">
        <v>274</v>
      </c>
      <c r="AF3" s="129" t="s">
        <v>97</v>
      </c>
      <c r="AG3" s="130" t="s">
        <v>274</v>
      </c>
      <c r="AH3" s="130"/>
      <c r="AI3" s="130" t="s">
        <v>274</v>
      </c>
      <c r="AJ3" s="129" t="s">
        <v>97</v>
      </c>
      <c r="AK3" s="131" t="s">
        <v>97</v>
      </c>
    </row>
    <row r="4" spans="4:37" ht="36" customHeight="1" x14ac:dyDescent="0.25">
      <c r="D4" s="123">
        <v>2</v>
      </c>
      <c r="E4" s="124" t="s">
        <v>98</v>
      </c>
      <c r="F4" s="125" t="s">
        <v>99</v>
      </c>
      <c r="G4" s="124" t="s">
        <v>100</v>
      </c>
      <c r="H4" s="124" t="str">
        <f>LEFT(テーブル2[[#This Row],[住所]],IFERROR(FIND("市",テーブル2[[#This Row],[住所]]),IFERROR(FIND("郡",テーブル2[[#This Row],[住所]]),0)))</f>
        <v>宇土市</v>
      </c>
      <c r="I4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野鶴町</v>
      </c>
      <c r="J4" s="125" t="s">
        <v>101</v>
      </c>
      <c r="K4" s="125" t="s">
        <v>102</v>
      </c>
      <c r="L4" s="126"/>
      <c r="M4" s="125" t="s">
        <v>91</v>
      </c>
      <c r="N4" s="124" t="s">
        <v>103</v>
      </c>
      <c r="O4" s="125"/>
      <c r="P4" s="127" t="s">
        <v>93</v>
      </c>
      <c r="Q4" s="127" t="s">
        <v>93</v>
      </c>
      <c r="R4" s="127" t="s">
        <v>93</v>
      </c>
      <c r="S4" s="127" t="s">
        <v>274</v>
      </c>
      <c r="T4" s="127" t="s">
        <v>93</v>
      </c>
      <c r="U4" s="127" t="s">
        <v>93</v>
      </c>
      <c r="V4" s="125" t="s">
        <v>104</v>
      </c>
      <c r="W4" s="128" t="s">
        <v>275</v>
      </c>
      <c r="X4" s="125" t="s">
        <v>105</v>
      </c>
      <c r="Y4" s="125" t="s">
        <v>104</v>
      </c>
      <c r="Z4" s="127" t="s">
        <v>275</v>
      </c>
      <c r="AA4" s="130"/>
      <c r="AB4" s="130"/>
      <c r="AC4" s="125" t="s">
        <v>96</v>
      </c>
      <c r="AD4" s="130">
        <v>2</v>
      </c>
      <c r="AE4" s="130" t="s">
        <v>274</v>
      </c>
      <c r="AF4" s="129" t="s">
        <v>97</v>
      </c>
      <c r="AG4" s="130" t="s">
        <v>274</v>
      </c>
      <c r="AH4" s="130"/>
      <c r="AI4" s="130" t="s">
        <v>274</v>
      </c>
      <c r="AJ4" s="129" t="s">
        <v>106</v>
      </c>
      <c r="AK4" s="131" t="s">
        <v>106</v>
      </c>
    </row>
    <row r="5" spans="4:37" ht="36" customHeight="1" x14ac:dyDescent="0.25">
      <c r="D5" s="123">
        <v>3</v>
      </c>
      <c r="E5" s="124" t="s">
        <v>276</v>
      </c>
      <c r="F5" s="125" t="s">
        <v>107</v>
      </c>
      <c r="G5" s="124" t="s">
        <v>108</v>
      </c>
      <c r="H5" s="124" t="str">
        <f>LEFT(テーブル2[[#This Row],[住所]],IFERROR(FIND("市",テーブル2[[#This Row],[住所]]),IFERROR(FIND("郡",テーブル2[[#This Row],[住所]]),0)))</f>
        <v>宇土市</v>
      </c>
      <c r="I5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本町</v>
      </c>
      <c r="J5" s="125" t="s">
        <v>109</v>
      </c>
      <c r="K5" s="125" t="s">
        <v>110</v>
      </c>
      <c r="L5" s="126"/>
      <c r="M5" s="125" t="s">
        <v>91</v>
      </c>
      <c r="N5" s="124" t="s">
        <v>111</v>
      </c>
      <c r="O5" s="125" t="s">
        <v>109</v>
      </c>
      <c r="P5" s="127" t="s">
        <v>93</v>
      </c>
      <c r="Q5" s="127" t="s">
        <v>93</v>
      </c>
      <c r="R5" s="127" t="s">
        <v>93</v>
      </c>
      <c r="S5" s="127" t="s">
        <v>93</v>
      </c>
      <c r="T5" s="127" t="s">
        <v>93</v>
      </c>
      <c r="U5" s="127" t="s">
        <v>93</v>
      </c>
      <c r="V5" s="125" t="s">
        <v>94</v>
      </c>
      <c r="W5" s="97" t="s">
        <v>112</v>
      </c>
      <c r="X5" s="125" t="s">
        <v>113</v>
      </c>
      <c r="Y5" s="125" t="s">
        <v>94</v>
      </c>
      <c r="Z5" s="127" t="s">
        <v>275</v>
      </c>
      <c r="AA5" s="130"/>
      <c r="AB5" s="130">
        <v>3</v>
      </c>
      <c r="AC5" s="125" t="s">
        <v>96</v>
      </c>
      <c r="AD5" s="130">
        <v>14</v>
      </c>
      <c r="AE5" s="130" t="s">
        <v>274</v>
      </c>
      <c r="AF5" s="129" t="s">
        <v>97</v>
      </c>
      <c r="AG5" s="130" t="s">
        <v>274</v>
      </c>
      <c r="AH5" s="130"/>
      <c r="AI5" s="130" t="s">
        <v>274</v>
      </c>
      <c r="AJ5" s="129" t="s">
        <v>106</v>
      </c>
      <c r="AK5" s="131" t="s">
        <v>94</v>
      </c>
    </row>
    <row r="6" spans="4:37" ht="36" customHeight="1" x14ac:dyDescent="0.25">
      <c r="D6" s="123">
        <v>4</v>
      </c>
      <c r="E6" s="124" t="s">
        <v>114</v>
      </c>
      <c r="F6" s="125" t="s">
        <v>107</v>
      </c>
      <c r="G6" s="124" t="s">
        <v>115</v>
      </c>
      <c r="H6" s="124" t="str">
        <f>LEFT(テーブル2[[#This Row],[住所]],IFERROR(FIND("市",テーブル2[[#This Row],[住所]]),IFERROR(FIND("郡",テーブル2[[#This Row],[住所]]),0)))</f>
        <v>宇土市</v>
      </c>
      <c r="I6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本町</v>
      </c>
      <c r="J6" s="125" t="s">
        <v>116</v>
      </c>
      <c r="K6" s="125" t="s">
        <v>277</v>
      </c>
      <c r="L6" s="126"/>
      <c r="M6" s="125" t="s">
        <v>91</v>
      </c>
      <c r="N6" s="124" t="s">
        <v>117</v>
      </c>
      <c r="O6" s="125" t="s">
        <v>278</v>
      </c>
      <c r="P6" s="127" t="s">
        <v>93</v>
      </c>
      <c r="Q6" s="127" t="s">
        <v>93</v>
      </c>
      <c r="R6" s="127" t="s">
        <v>93</v>
      </c>
      <c r="S6" s="127" t="s">
        <v>93</v>
      </c>
      <c r="T6" s="127" t="s">
        <v>93</v>
      </c>
      <c r="U6" s="127" t="s">
        <v>93</v>
      </c>
      <c r="V6" s="125" t="s">
        <v>94</v>
      </c>
      <c r="W6" s="97" t="s">
        <v>118</v>
      </c>
      <c r="X6" s="125" t="s">
        <v>119</v>
      </c>
      <c r="Y6" s="125" t="s">
        <v>94</v>
      </c>
      <c r="Z6" s="127" t="s">
        <v>275</v>
      </c>
      <c r="AA6" s="130"/>
      <c r="AB6" s="130">
        <v>4</v>
      </c>
      <c r="AC6" s="125" t="s">
        <v>96</v>
      </c>
      <c r="AD6" s="130">
        <v>10</v>
      </c>
      <c r="AE6" s="130" t="s">
        <v>93</v>
      </c>
      <c r="AF6" s="129" t="s">
        <v>97</v>
      </c>
      <c r="AG6" s="127" t="s">
        <v>275</v>
      </c>
      <c r="AH6" s="130"/>
      <c r="AI6" s="127" t="s">
        <v>275</v>
      </c>
      <c r="AJ6" s="129" t="s">
        <v>94</v>
      </c>
      <c r="AK6" s="132" t="s">
        <v>94</v>
      </c>
    </row>
    <row r="7" spans="4:37" ht="36" customHeight="1" x14ac:dyDescent="0.25">
      <c r="D7" s="123">
        <v>5</v>
      </c>
      <c r="E7" s="124" t="s">
        <v>120</v>
      </c>
      <c r="F7" s="125" t="s">
        <v>121</v>
      </c>
      <c r="G7" s="124" t="s">
        <v>122</v>
      </c>
      <c r="H7" s="124" t="str">
        <f>LEFT(テーブル2[[#This Row],[住所]],IFERROR(FIND("市",テーブル2[[#This Row],[住所]]),IFERROR(FIND("郡",テーブル2[[#This Row],[住所]]),0)))</f>
        <v>宇城市</v>
      </c>
      <c r="I7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松橋町両仲間</v>
      </c>
      <c r="J7" s="125" t="s">
        <v>123</v>
      </c>
      <c r="K7" s="125" t="s">
        <v>124</v>
      </c>
      <c r="L7" s="126"/>
      <c r="M7" s="125" t="s">
        <v>91</v>
      </c>
      <c r="N7" s="124" t="s">
        <v>125</v>
      </c>
      <c r="O7" s="125" t="s">
        <v>123</v>
      </c>
      <c r="P7" s="127" t="s">
        <v>93</v>
      </c>
      <c r="Q7" s="127" t="s">
        <v>93</v>
      </c>
      <c r="R7" s="127" t="s">
        <v>93</v>
      </c>
      <c r="S7" s="127" t="s">
        <v>274</v>
      </c>
      <c r="T7" s="127" t="s">
        <v>93</v>
      </c>
      <c r="U7" s="127" t="s">
        <v>93</v>
      </c>
      <c r="V7" s="125" t="s">
        <v>94</v>
      </c>
      <c r="W7" s="128" t="s">
        <v>275</v>
      </c>
      <c r="X7" s="125" t="s">
        <v>95</v>
      </c>
      <c r="Y7" s="125" t="s">
        <v>104</v>
      </c>
      <c r="Z7" s="127" t="s">
        <v>275</v>
      </c>
      <c r="AA7" s="130"/>
      <c r="AB7" s="130"/>
      <c r="AC7" s="125" t="s">
        <v>96</v>
      </c>
      <c r="AD7" s="130">
        <v>5</v>
      </c>
      <c r="AE7" s="130" t="s">
        <v>274</v>
      </c>
      <c r="AF7" s="129" t="s">
        <v>97</v>
      </c>
      <c r="AG7" s="130" t="s">
        <v>274</v>
      </c>
      <c r="AH7" s="130"/>
      <c r="AI7" s="130" t="s">
        <v>274</v>
      </c>
      <c r="AJ7" s="129" t="s">
        <v>106</v>
      </c>
      <c r="AK7" s="132" t="s">
        <v>106</v>
      </c>
    </row>
    <row r="8" spans="4:37" ht="36" customHeight="1" x14ac:dyDescent="0.25">
      <c r="D8" s="123">
        <v>6</v>
      </c>
      <c r="E8" s="124" t="s">
        <v>279</v>
      </c>
      <c r="F8" s="125" t="s">
        <v>126</v>
      </c>
      <c r="G8" s="124" t="s">
        <v>127</v>
      </c>
      <c r="H8" s="124" t="str">
        <f>LEFT(テーブル2[[#This Row],[住所]],IFERROR(FIND("市",テーブル2[[#This Row],[住所]]),IFERROR(FIND("郡",テーブル2[[#This Row],[住所]]),0)))</f>
        <v>宇城市</v>
      </c>
      <c r="I8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松橋町久具</v>
      </c>
      <c r="J8" s="125" t="s">
        <v>128</v>
      </c>
      <c r="K8" s="125" t="s">
        <v>129</v>
      </c>
      <c r="L8" s="126"/>
      <c r="M8" s="125" t="s">
        <v>91</v>
      </c>
      <c r="N8" s="124" t="s">
        <v>92</v>
      </c>
      <c r="O8" s="125" t="s">
        <v>280</v>
      </c>
      <c r="P8" s="127" t="s">
        <v>93</v>
      </c>
      <c r="Q8" s="127" t="s">
        <v>93</v>
      </c>
      <c r="R8" s="127" t="s">
        <v>93</v>
      </c>
      <c r="S8" s="127" t="s">
        <v>93</v>
      </c>
      <c r="T8" s="127" t="s">
        <v>93</v>
      </c>
      <c r="U8" s="127" t="s">
        <v>93</v>
      </c>
      <c r="V8" s="125" t="s">
        <v>104</v>
      </c>
      <c r="W8" s="97" t="s">
        <v>130</v>
      </c>
      <c r="X8" s="125" t="s">
        <v>95</v>
      </c>
      <c r="Y8" s="125" t="s">
        <v>104</v>
      </c>
      <c r="Z8" s="130"/>
      <c r="AA8" s="130"/>
      <c r="AB8" s="130">
        <v>1</v>
      </c>
      <c r="AC8" s="129" t="s">
        <v>131</v>
      </c>
      <c r="AD8" s="130">
        <v>9</v>
      </c>
      <c r="AE8" s="130" t="s">
        <v>274</v>
      </c>
      <c r="AF8" s="129" t="s">
        <v>97</v>
      </c>
      <c r="AG8" s="130" t="s">
        <v>274</v>
      </c>
      <c r="AH8" s="130"/>
      <c r="AI8" s="130" t="s">
        <v>274</v>
      </c>
      <c r="AJ8" s="129" t="s">
        <v>97</v>
      </c>
      <c r="AK8" s="131" t="s">
        <v>97</v>
      </c>
    </row>
    <row r="9" spans="4:37" ht="36" customHeight="1" x14ac:dyDescent="0.25">
      <c r="D9" s="123">
        <v>7</v>
      </c>
      <c r="E9" s="124" t="s">
        <v>281</v>
      </c>
      <c r="F9" s="125" t="s">
        <v>132</v>
      </c>
      <c r="G9" s="124" t="s">
        <v>133</v>
      </c>
      <c r="H9" s="124" t="str">
        <f>LEFT(テーブル2[[#This Row],[住所]],IFERROR(FIND("市",テーブル2[[#This Row],[住所]]),IFERROR(FIND("郡",テーブル2[[#This Row],[住所]]),0)))</f>
        <v>宇城市</v>
      </c>
      <c r="I9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松橋町きらら</v>
      </c>
      <c r="J9" s="125" t="s">
        <v>134</v>
      </c>
      <c r="K9" s="125" t="s">
        <v>135</v>
      </c>
      <c r="L9" s="126"/>
      <c r="M9" s="125" t="s">
        <v>91</v>
      </c>
      <c r="N9" s="124" t="s">
        <v>136</v>
      </c>
      <c r="O9" s="125" t="s">
        <v>282</v>
      </c>
      <c r="P9" s="127" t="s">
        <v>93</v>
      </c>
      <c r="Q9" s="127" t="s">
        <v>93</v>
      </c>
      <c r="R9" s="127" t="s">
        <v>93</v>
      </c>
      <c r="S9" s="127" t="s">
        <v>274</v>
      </c>
      <c r="T9" s="127" t="s">
        <v>93</v>
      </c>
      <c r="U9" s="127" t="s">
        <v>93</v>
      </c>
      <c r="V9" s="125" t="s">
        <v>104</v>
      </c>
      <c r="W9" s="128" t="s">
        <v>275</v>
      </c>
      <c r="X9" s="125" t="s">
        <v>95</v>
      </c>
      <c r="Y9" s="125" t="s">
        <v>104</v>
      </c>
      <c r="Z9" s="127" t="s">
        <v>275</v>
      </c>
      <c r="AA9" s="130"/>
      <c r="AB9" s="130"/>
      <c r="AC9" s="125" t="s">
        <v>96</v>
      </c>
      <c r="AD9" s="130">
        <v>1</v>
      </c>
      <c r="AE9" s="130" t="s">
        <v>274</v>
      </c>
      <c r="AF9" s="129" t="s">
        <v>97</v>
      </c>
      <c r="AG9" s="130" t="s">
        <v>274</v>
      </c>
      <c r="AH9" s="130"/>
      <c r="AI9" s="130" t="s">
        <v>274</v>
      </c>
      <c r="AJ9" s="129" t="s">
        <v>106</v>
      </c>
      <c r="AK9" s="131" t="s">
        <v>106</v>
      </c>
    </row>
    <row r="10" spans="4:37" ht="36" customHeight="1" x14ac:dyDescent="0.25">
      <c r="D10" s="123">
        <v>8</v>
      </c>
      <c r="E10" s="124" t="s">
        <v>137</v>
      </c>
      <c r="F10" s="125" t="s">
        <v>138</v>
      </c>
      <c r="G10" s="124" t="s">
        <v>139</v>
      </c>
      <c r="H10" s="124" t="str">
        <f>LEFT(テーブル2[[#This Row],[住所]],IFERROR(FIND("市",テーブル2[[#This Row],[住所]]),IFERROR(FIND("郡",テーブル2[[#This Row],[住所]]),0)))</f>
        <v>宇城市</v>
      </c>
      <c r="I10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松橋町曲野</v>
      </c>
      <c r="J10" s="125" t="s">
        <v>140</v>
      </c>
      <c r="K10" s="125" t="s">
        <v>141</v>
      </c>
      <c r="L10" s="126"/>
      <c r="M10" s="125" t="s">
        <v>91</v>
      </c>
      <c r="N10" s="124" t="s">
        <v>142</v>
      </c>
      <c r="O10" s="125"/>
      <c r="P10" s="127" t="s">
        <v>93</v>
      </c>
      <c r="Q10" s="127" t="s">
        <v>93</v>
      </c>
      <c r="R10" s="127" t="s">
        <v>93</v>
      </c>
      <c r="S10" s="127" t="s">
        <v>93</v>
      </c>
      <c r="T10" s="127" t="s">
        <v>93</v>
      </c>
      <c r="U10" s="127" t="s">
        <v>274</v>
      </c>
      <c r="V10" s="125" t="s">
        <v>104</v>
      </c>
      <c r="W10" s="128" t="s">
        <v>275</v>
      </c>
      <c r="X10" s="125" t="s">
        <v>95</v>
      </c>
      <c r="Y10" s="125" t="s">
        <v>104</v>
      </c>
      <c r="Z10" s="127" t="s">
        <v>275</v>
      </c>
      <c r="AA10" s="130"/>
      <c r="AB10" s="130">
        <v>1</v>
      </c>
      <c r="AC10" s="125" t="s">
        <v>131</v>
      </c>
      <c r="AD10" s="130"/>
      <c r="AE10" s="130" t="s">
        <v>274</v>
      </c>
      <c r="AF10" s="129" t="s">
        <v>97</v>
      </c>
      <c r="AG10" s="130" t="s">
        <v>274</v>
      </c>
      <c r="AH10" s="130"/>
      <c r="AI10" s="130" t="s">
        <v>274</v>
      </c>
      <c r="AJ10" s="129" t="s">
        <v>106</v>
      </c>
      <c r="AK10" s="131" t="s">
        <v>106</v>
      </c>
    </row>
    <row r="11" spans="4:37" ht="36" customHeight="1" x14ac:dyDescent="0.25">
      <c r="D11" s="123">
        <v>9</v>
      </c>
      <c r="E11" s="124" t="s">
        <v>143</v>
      </c>
      <c r="F11" s="125" t="s">
        <v>144</v>
      </c>
      <c r="G11" s="124" t="s">
        <v>145</v>
      </c>
      <c r="H11" s="124" t="str">
        <f>LEFT(テーブル2[[#This Row],[住所]],IFERROR(FIND("市",テーブル2[[#This Row],[住所]]),IFERROR(FIND("郡",テーブル2[[#This Row],[住所]]),0)))</f>
        <v>宇城市</v>
      </c>
      <c r="I11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三角町三角浦</v>
      </c>
      <c r="J11" s="125" t="s">
        <v>146</v>
      </c>
      <c r="K11" s="125" t="s">
        <v>147</v>
      </c>
      <c r="L11" s="126"/>
      <c r="M11" s="125" t="s">
        <v>91</v>
      </c>
      <c r="N11" s="124" t="s">
        <v>148</v>
      </c>
      <c r="O11" s="125"/>
      <c r="P11" s="127" t="s">
        <v>93</v>
      </c>
      <c r="Q11" s="127" t="s">
        <v>93</v>
      </c>
      <c r="R11" s="127" t="s">
        <v>93</v>
      </c>
      <c r="S11" s="127" t="s">
        <v>93</v>
      </c>
      <c r="T11" s="127" t="s">
        <v>93</v>
      </c>
      <c r="U11" s="127" t="s">
        <v>274</v>
      </c>
      <c r="V11" s="125" t="s">
        <v>104</v>
      </c>
      <c r="W11" s="128" t="s">
        <v>275</v>
      </c>
      <c r="X11" s="125" t="s">
        <v>95</v>
      </c>
      <c r="Y11" s="125" t="s">
        <v>104</v>
      </c>
      <c r="Z11" s="127" t="s">
        <v>275</v>
      </c>
      <c r="AA11" s="130"/>
      <c r="AB11" s="130">
        <v>2</v>
      </c>
      <c r="AC11" s="125" t="s">
        <v>96</v>
      </c>
      <c r="AD11" s="130"/>
      <c r="AE11" s="130" t="s">
        <v>274</v>
      </c>
      <c r="AF11" s="129" t="s">
        <v>97</v>
      </c>
      <c r="AG11" s="130" t="s">
        <v>274</v>
      </c>
      <c r="AH11" s="130"/>
      <c r="AI11" s="130" t="s">
        <v>274</v>
      </c>
      <c r="AJ11" s="129" t="s">
        <v>106</v>
      </c>
      <c r="AK11" s="131" t="s">
        <v>106</v>
      </c>
    </row>
    <row r="12" spans="4:37" ht="36" customHeight="1" x14ac:dyDescent="0.25">
      <c r="D12" s="123">
        <v>10</v>
      </c>
      <c r="E12" s="124" t="s">
        <v>149</v>
      </c>
      <c r="F12" s="125" t="s">
        <v>150</v>
      </c>
      <c r="G12" s="124" t="s">
        <v>151</v>
      </c>
      <c r="H12" s="124" t="str">
        <f>LEFT(テーブル2[[#This Row],[住所]],IFERROR(FIND("市",テーブル2[[#This Row],[住所]]),IFERROR(FIND("郡",テーブル2[[#This Row],[住所]]),0)))</f>
        <v>宇城市</v>
      </c>
      <c r="I12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小川町小川</v>
      </c>
      <c r="J12" s="125" t="s">
        <v>152</v>
      </c>
      <c r="K12" s="125" t="s">
        <v>153</v>
      </c>
      <c r="L12" s="126"/>
      <c r="M12" s="125" t="s">
        <v>91</v>
      </c>
      <c r="N12" s="124" t="s">
        <v>154</v>
      </c>
      <c r="O12" s="125" t="s">
        <v>152</v>
      </c>
      <c r="P12" s="127" t="s">
        <v>93</v>
      </c>
      <c r="Q12" s="127" t="s">
        <v>274</v>
      </c>
      <c r="R12" s="127" t="s">
        <v>93</v>
      </c>
      <c r="S12" s="127" t="s">
        <v>274</v>
      </c>
      <c r="T12" s="127" t="s">
        <v>274</v>
      </c>
      <c r="U12" s="127" t="s">
        <v>274</v>
      </c>
      <c r="V12" s="125" t="s">
        <v>104</v>
      </c>
      <c r="W12" s="97" t="s">
        <v>155</v>
      </c>
      <c r="X12" s="125" t="s">
        <v>105</v>
      </c>
      <c r="Y12" s="125" t="s">
        <v>97</v>
      </c>
      <c r="Z12" s="127" t="s">
        <v>275</v>
      </c>
      <c r="AA12" s="130"/>
      <c r="AB12" s="130">
        <v>1</v>
      </c>
      <c r="AC12" s="125" t="s">
        <v>131</v>
      </c>
      <c r="AD12" s="130"/>
      <c r="AE12" s="130" t="s">
        <v>274</v>
      </c>
      <c r="AF12" s="129" t="s">
        <v>97</v>
      </c>
      <c r="AG12" s="130" t="s">
        <v>274</v>
      </c>
      <c r="AH12" s="130"/>
      <c r="AI12" s="130" t="s">
        <v>274</v>
      </c>
      <c r="AJ12" s="129" t="s">
        <v>97</v>
      </c>
      <c r="AK12" s="131" t="s">
        <v>106</v>
      </c>
    </row>
    <row r="13" spans="4:37" ht="36" customHeight="1" x14ac:dyDescent="0.25">
      <c r="D13" s="123">
        <v>11</v>
      </c>
      <c r="E13" s="124" t="s">
        <v>156</v>
      </c>
      <c r="F13" s="125" t="s">
        <v>157</v>
      </c>
      <c r="G13" s="124" t="s">
        <v>158</v>
      </c>
      <c r="H13" s="124" t="str">
        <f>LEFT(テーブル2[[#This Row],[住所]],IFERROR(FIND("市",テーブル2[[#This Row],[住所]]),IFERROR(FIND("郡",テーブル2[[#This Row],[住所]]),0)))</f>
        <v>宇城市</v>
      </c>
      <c r="I13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松橋町豊福権現前</v>
      </c>
      <c r="J13" s="125" t="s">
        <v>159</v>
      </c>
      <c r="K13" s="125" t="s">
        <v>160</v>
      </c>
      <c r="L13" s="126"/>
      <c r="M13" s="125" t="s">
        <v>91</v>
      </c>
      <c r="N13" s="124" t="s">
        <v>161</v>
      </c>
      <c r="O13" s="125" t="s">
        <v>283</v>
      </c>
      <c r="P13" s="127" t="s">
        <v>93</v>
      </c>
      <c r="Q13" s="127" t="s">
        <v>93</v>
      </c>
      <c r="R13" s="127" t="s">
        <v>93</v>
      </c>
      <c r="S13" s="127" t="s">
        <v>93</v>
      </c>
      <c r="T13" s="127" t="s">
        <v>93</v>
      </c>
      <c r="U13" s="127" t="s">
        <v>274</v>
      </c>
      <c r="V13" s="125" t="s">
        <v>104</v>
      </c>
      <c r="W13" s="128" t="s">
        <v>275</v>
      </c>
      <c r="X13" s="125" t="s">
        <v>105</v>
      </c>
      <c r="Y13" s="125" t="s">
        <v>104</v>
      </c>
      <c r="Z13" s="127" t="s">
        <v>275</v>
      </c>
      <c r="AA13" s="130"/>
      <c r="AB13" s="130"/>
      <c r="AC13" s="125" t="s">
        <v>96</v>
      </c>
      <c r="AD13" s="130">
        <v>12</v>
      </c>
      <c r="AE13" s="130" t="s">
        <v>274</v>
      </c>
      <c r="AF13" s="129" t="s">
        <v>97</v>
      </c>
      <c r="AG13" s="130" t="s">
        <v>274</v>
      </c>
      <c r="AH13" s="130"/>
      <c r="AI13" s="130" t="s">
        <v>274</v>
      </c>
      <c r="AJ13" s="129" t="s">
        <v>97</v>
      </c>
      <c r="AK13" s="131" t="s">
        <v>97</v>
      </c>
    </row>
    <row r="14" spans="4:37" ht="36" customHeight="1" x14ac:dyDescent="0.25">
      <c r="D14" s="123">
        <v>12</v>
      </c>
      <c r="E14" s="124" t="s">
        <v>162</v>
      </c>
      <c r="F14" s="125" t="s">
        <v>163</v>
      </c>
      <c r="G14" s="124" t="s">
        <v>164</v>
      </c>
      <c r="H14" s="124" t="str">
        <f>LEFT(テーブル2[[#This Row],[住所]],IFERROR(FIND("市",テーブル2[[#This Row],[住所]]),IFERROR(FIND("郡",テーブル2[[#This Row],[住所]]),0)))</f>
        <v>宇城市</v>
      </c>
      <c r="I14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松橋町萩尾</v>
      </c>
      <c r="J14" s="125" t="s">
        <v>165</v>
      </c>
      <c r="K14" s="125" t="s">
        <v>166</v>
      </c>
      <c r="L14" s="126"/>
      <c r="M14" s="125" t="s">
        <v>91</v>
      </c>
      <c r="N14" s="124" t="s">
        <v>92</v>
      </c>
      <c r="O14" s="125"/>
      <c r="P14" s="127" t="s">
        <v>93</v>
      </c>
      <c r="Q14" s="127" t="s">
        <v>93</v>
      </c>
      <c r="R14" s="127" t="s">
        <v>93</v>
      </c>
      <c r="S14" s="127" t="s">
        <v>274</v>
      </c>
      <c r="T14" s="127" t="s">
        <v>93</v>
      </c>
      <c r="U14" s="127" t="s">
        <v>93</v>
      </c>
      <c r="V14" s="125" t="s">
        <v>94</v>
      </c>
      <c r="W14" s="128" t="s">
        <v>167</v>
      </c>
      <c r="X14" s="125" t="s">
        <v>95</v>
      </c>
      <c r="Y14" s="125" t="s">
        <v>94</v>
      </c>
      <c r="Z14" s="127" t="s">
        <v>284</v>
      </c>
      <c r="AA14" s="130"/>
      <c r="AB14" s="130">
        <v>2</v>
      </c>
      <c r="AC14" s="125" t="s">
        <v>96</v>
      </c>
      <c r="AD14" s="130">
        <v>1</v>
      </c>
      <c r="AE14" s="130" t="s">
        <v>274</v>
      </c>
      <c r="AF14" s="129" t="s">
        <v>97</v>
      </c>
      <c r="AG14" s="130" t="s">
        <v>274</v>
      </c>
      <c r="AH14" s="130"/>
      <c r="AI14" s="130" t="s">
        <v>274</v>
      </c>
      <c r="AJ14" s="129" t="s">
        <v>106</v>
      </c>
      <c r="AK14" s="131" t="s">
        <v>106</v>
      </c>
    </row>
    <row r="15" spans="4:37" ht="36" customHeight="1" x14ac:dyDescent="0.25">
      <c r="D15" s="123">
        <v>13</v>
      </c>
      <c r="E15" s="124" t="s">
        <v>168</v>
      </c>
      <c r="F15" s="125" t="s">
        <v>126</v>
      </c>
      <c r="G15" s="124" t="s">
        <v>169</v>
      </c>
      <c r="H15" s="124" t="str">
        <f>LEFT(テーブル2[[#This Row],[住所]],IFERROR(FIND("市",テーブル2[[#This Row],[住所]]),IFERROR(FIND("郡",テーブル2[[#This Row],[住所]]),0)))</f>
        <v>宇城市</v>
      </c>
      <c r="I15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松橋町久具字猫迫</v>
      </c>
      <c r="J15" s="125" t="s">
        <v>170</v>
      </c>
      <c r="K15" s="125" t="s">
        <v>171</v>
      </c>
      <c r="L15" s="126"/>
      <c r="M15" s="125" t="s">
        <v>91</v>
      </c>
      <c r="N15" s="124" t="s">
        <v>92</v>
      </c>
      <c r="O15" s="125" t="s">
        <v>170</v>
      </c>
      <c r="P15" s="127" t="s">
        <v>93</v>
      </c>
      <c r="Q15" s="127" t="s">
        <v>93</v>
      </c>
      <c r="R15" s="127" t="s">
        <v>93</v>
      </c>
      <c r="S15" s="127"/>
      <c r="T15" s="127" t="s">
        <v>93</v>
      </c>
      <c r="U15" s="127" t="s">
        <v>93</v>
      </c>
      <c r="V15" s="125" t="s">
        <v>94</v>
      </c>
      <c r="W15" s="128" t="s">
        <v>167</v>
      </c>
      <c r="X15" s="125" t="s">
        <v>113</v>
      </c>
      <c r="Y15" s="125" t="s">
        <v>94</v>
      </c>
      <c r="Z15" s="127" t="s">
        <v>284</v>
      </c>
      <c r="AA15" s="130"/>
      <c r="AB15" s="130">
        <v>3</v>
      </c>
      <c r="AC15" s="125" t="s">
        <v>96</v>
      </c>
      <c r="AD15" s="130"/>
      <c r="AE15" s="130" t="s">
        <v>274</v>
      </c>
      <c r="AF15" s="129" t="s">
        <v>97</v>
      </c>
      <c r="AG15" s="130" t="s">
        <v>274</v>
      </c>
      <c r="AH15" s="130"/>
      <c r="AI15" s="130" t="s">
        <v>274</v>
      </c>
      <c r="AJ15" s="129" t="s">
        <v>94</v>
      </c>
      <c r="AK15" s="131" t="s">
        <v>94</v>
      </c>
    </row>
    <row r="16" spans="4:37" ht="36" customHeight="1" x14ac:dyDescent="0.25">
      <c r="D16" s="123">
        <v>14</v>
      </c>
      <c r="E16" s="124" t="s">
        <v>172</v>
      </c>
      <c r="F16" s="125" t="s">
        <v>173</v>
      </c>
      <c r="G16" s="124" t="s">
        <v>351</v>
      </c>
      <c r="H16" s="124" t="str">
        <f>LEFT(テーブル2[[#This Row],[住所]],IFERROR(FIND("市",テーブル2[[#This Row],[住所]]),IFERROR(FIND("郡",テーブル2[[#This Row],[住所]]),0)))</f>
        <v>宇城市</v>
      </c>
      <c r="I16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小川町新田出字</v>
      </c>
      <c r="J16" s="125" t="s">
        <v>174</v>
      </c>
      <c r="K16" s="125" t="s">
        <v>175</v>
      </c>
      <c r="L16" s="126"/>
      <c r="M16" s="125" t="s">
        <v>91</v>
      </c>
      <c r="N16" s="124" t="s">
        <v>125</v>
      </c>
      <c r="O16" s="125"/>
      <c r="P16" s="127" t="s">
        <v>93</v>
      </c>
      <c r="Q16" s="127" t="s">
        <v>93</v>
      </c>
      <c r="R16" s="127" t="s">
        <v>93</v>
      </c>
      <c r="S16" s="127" t="s">
        <v>274</v>
      </c>
      <c r="T16" s="127" t="s">
        <v>93</v>
      </c>
      <c r="U16" s="127" t="s">
        <v>93</v>
      </c>
      <c r="V16" s="125" t="s">
        <v>104</v>
      </c>
      <c r="W16" s="128" t="s">
        <v>284</v>
      </c>
      <c r="X16" s="125" t="s">
        <v>95</v>
      </c>
      <c r="Y16" s="125" t="s">
        <v>104</v>
      </c>
      <c r="Z16" s="127" t="s">
        <v>284</v>
      </c>
      <c r="AA16" s="130"/>
      <c r="AB16" s="130"/>
      <c r="AC16" s="125" t="s">
        <v>96</v>
      </c>
      <c r="AD16" s="130">
        <v>5</v>
      </c>
      <c r="AE16" s="130" t="s">
        <v>274</v>
      </c>
      <c r="AF16" s="129" t="s">
        <v>97</v>
      </c>
      <c r="AG16" s="130" t="s">
        <v>274</v>
      </c>
      <c r="AH16" s="130"/>
      <c r="AI16" s="130" t="s">
        <v>274</v>
      </c>
      <c r="AJ16" s="129" t="s">
        <v>94</v>
      </c>
      <c r="AK16" s="131" t="s">
        <v>94</v>
      </c>
    </row>
    <row r="17" spans="4:37" ht="36" customHeight="1" x14ac:dyDescent="0.25">
      <c r="D17" s="123">
        <v>15</v>
      </c>
      <c r="E17" s="133" t="s">
        <v>176</v>
      </c>
      <c r="F17" s="134" t="s">
        <v>177</v>
      </c>
      <c r="G17" s="133" t="s">
        <v>178</v>
      </c>
      <c r="H17" s="133" t="str">
        <f>LEFT(テーブル2[[#This Row],[住所]],IFERROR(FIND("市",テーブル2[[#This Row],[住所]]),IFERROR(FIND("郡",テーブル2[[#This Row],[住所]]),0)))</f>
        <v>下益城郡</v>
      </c>
      <c r="I17" s="124" t="str">
        <f>MID(テーブル2[[#This Row],[住所]],IFERROR(FIND("市",テーブル2[[#This Row],[住所]]),IFERROR(FIND("郡",テーブル2[[#This Row],[住所]]),0))+1,MIN(FIND({0,1,2,3,4,5,6,7,8,9},ASC(テーブル2[[#This Row],[住所]])&amp;1234567890))-IFERROR(FIND("市",テーブル2[[#This Row],[住所]]),IFERROR(FIND("郡",テーブル2[[#This Row],[住所]]),0))-1)</f>
        <v>美里町萱野</v>
      </c>
      <c r="J17" s="134" t="s">
        <v>179</v>
      </c>
      <c r="K17" s="134" t="s">
        <v>180</v>
      </c>
      <c r="L17" s="135"/>
      <c r="M17" s="134" t="s">
        <v>91</v>
      </c>
      <c r="N17" s="133" t="s">
        <v>92</v>
      </c>
      <c r="O17" s="134" t="s">
        <v>285</v>
      </c>
      <c r="P17" s="136" t="s">
        <v>274</v>
      </c>
      <c r="Q17" s="136" t="s">
        <v>93</v>
      </c>
      <c r="R17" s="136" t="s">
        <v>93</v>
      </c>
      <c r="S17" s="136" t="s">
        <v>274</v>
      </c>
      <c r="T17" s="136" t="s">
        <v>93</v>
      </c>
      <c r="U17" s="136" t="s">
        <v>274</v>
      </c>
      <c r="V17" s="134" t="s">
        <v>104</v>
      </c>
      <c r="W17" s="137" t="s">
        <v>284</v>
      </c>
      <c r="X17" s="134" t="s">
        <v>95</v>
      </c>
      <c r="Y17" s="134" t="s">
        <v>104</v>
      </c>
      <c r="Z17" s="136" t="s">
        <v>284</v>
      </c>
      <c r="AA17" s="138"/>
      <c r="AB17" s="138"/>
      <c r="AC17" s="134" t="s">
        <v>96</v>
      </c>
      <c r="AD17" s="138">
        <v>1</v>
      </c>
      <c r="AE17" s="138" t="s">
        <v>274</v>
      </c>
      <c r="AF17" s="139" t="s">
        <v>97</v>
      </c>
      <c r="AG17" s="138" t="s">
        <v>274</v>
      </c>
      <c r="AH17" s="138"/>
      <c r="AI17" s="138" t="s">
        <v>274</v>
      </c>
      <c r="AJ17" s="139" t="s">
        <v>106</v>
      </c>
      <c r="AK17" s="140" t="s">
        <v>106</v>
      </c>
    </row>
    <row r="18" spans="4:37" ht="6.75" customHeight="1" x14ac:dyDescent="0.25"/>
  </sheetData>
  <sheetProtection algorithmName="SHA-512" hashValue="e+1DYfASrwefRweXMqwOR4mdI+2V60RWpdAkzy/I648Gy7Tlo2kJng5y+lNQkPiW9uvh5U/PPtGvHMc/SkRsiA==" saltValue="OUSM+t8aNTlOgmxUF6o3NQ==" spinCount="100000" sheet="1" autoFilter="0"/>
  <phoneticPr fontId="2"/>
  <dataValidations count="7">
    <dataValidation type="list" allowBlank="1" showInputMessage="1" showErrorMessage="1" sqref="AG3:AG5 AI3:AI5 AG7:AG17 AI7:AI17 AE3:AE17 P3:U17" xr:uid="{00000000-0002-0000-0200-000000000000}">
      <formula1>"有,無"</formula1>
    </dataValidation>
    <dataValidation type="list" allowBlank="1" showInputMessage="1" showErrorMessage="1" sqref="AJ3:AK17" xr:uid="{00000000-0002-0000-0200-000001000000}">
      <formula1>"可,品目によって可,不可"</formula1>
    </dataValidation>
    <dataValidation type="list" allowBlank="1" showInputMessage="1" showErrorMessage="1" sqref="Y3:Y17 V3:V17" xr:uid="{00000000-0002-0000-0200-000002000000}">
      <formula1>"可,状況に応じ可,不可"</formula1>
    </dataValidation>
    <dataValidation type="list" allowBlank="1" showInputMessage="1" showErrorMessage="1" sqref="X3:X17" xr:uid="{00000000-0002-0000-0200-000003000000}">
      <formula1>"随時,開局時間のみ,閉局後,応相談"</formula1>
    </dataValidation>
    <dataValidation type="list" allowBlank="1" showInputMessage="1" showErrorMessage="1" sqref="AC3:AC17" xr:uid="{00000000-0002-0000-0200-000004000000}">
      <formula1>"薬局の近隣,周辺地区,特に制限無し"</formula1>
    </dataValidation>
    <dataValidation type="list" allowBlank="1" showInputMessage="1" showErrorMessage="1" sqref="AF3:AF17" xr:uid="{00000000-0002-0000-0200-000005000000}">
      <formula1>"可（共同利用も含む）,不可"</formula1>
    </dataValidation>
    <dataValidation type="list" allowBlank="1" showInputMessage="1" showErrorMessage="1" sqref="M3:M17" xr:uid="{00000000-0002-0000-0200-000006000000}">
      <formula1>"月火水木金土,月火木金土,月火水金土"</formula1>
    </dataValidation>
  </dataValidations>
  <pageMargins left="0.75" right="0.75" top="1" bottom="1" header="0.5" footer="0.5"/>
  <pageSetup paperSize="8" scale="40"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AI11"/>
  <sheetViews>
    <sheetView view="pageBreakPreview" zoomScale="55" zoomScaleNormal="80" zoomScaleSheetLayoutView="5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E10" sqref="E10"/>
    </sheetView>
  </sheetViews>
  <sheetFormatPr defaultRowHeight="13.3" x14ac:dyDescent="0.25"/>
  <cols>
    <col min="1" max="1" width="1" customWidth="1"/>
    <col min="2" max="2" width="5.4609375" customWidth="1"/>
    <col min="3" max="3" width="31.84375" style="26" customWidth="1"/>
    <col min="4" max="4" width="14" style="19" customWidth="1"/>
    <col min="5" max="5" width="25.23046875" bestFit="1" customWidth="1"/>
    <col min="6" max="7" width="13.84375" style="27" bestFit="1" customWidth="1"/>
    <col min="8" max="8" width="26.84375" style="28" customWidth="1"/>
    <col min="9" max="9" width="20.15234375" style="28" bestFit="1" customWidth="1"/>
    <col min="10" max="10" width="7.4609375" style="27" bestFit="1" customWidth="1"/>
    <col min="11" max="11" width="16.15234375" style="29" bestFit="1" customWidth="1"/>
    <col min="12" max="12" width="13.765625" style="30" bestFit="1" customWidth="1"/>
    <col min="13" max="13" width="14.765625" style="30" bestFit="1" customWidth="1"/>
    <col min="14" max="14" width="33.765625" customWidth="1"/>
    <col min="15" max="26" width="9" customWidth="1"/>
    <col min="27" max="27" width="18.4609375" customWidth="1"/>
    <col min="28" max="32" width="5.61328125" customWidth="1"/>
    <col min="33" max="33" width="18" customWidth="1"/>
    <col min="34" max="34" width="21" customWidth="1"/>
    <col min="35" max="35" width="7.61328125" customWidth="1"/>
    <col min="36" max="36" width="1.4609375" customWidth="1"/>
  </cols>
  <sheetData>
    <row r="1" spans="2:35" ht="24.75" customHeight="1" x14ac:dyDescent="0.25">
      <c r="B1" s="93" t="s">
        <v>367</v>
      </c>
    </row>
    <row r="2" spans="2:35" s="1" customFormat="1" ht="19.5" customHeight="1" x14ac:dyDescent="0.25">
      <c r="B2" s="4"/>
      <c r="C2" s="4"/>
      <c r="D2" s="31"/>
      <c r="E2" s="6"/>
      <c r="F2" s="31"/>
      <c r="G2" s="31"/>
      <c r="H2" s="14"/>
      <c r="I2" s="14"/>
      <c r="J2" s="170" t="s">
        <v>5</v>
      </c>
      <c r="K2" s="171"/>
      <c r="L2" s="171"/>
      <c r="M2" s="171"/>
      <c r="N2" s="172"/>
      <c r="O2" s="167" t="s">
        <v>6</v>
      </c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9"/>
      <c r="AI2" s="6"/>
    </row>
    <row r="3" spans="2:35" s="1" customFormat="1" ht="19.5" customHeight="1" x14ac:dyDescent="0.25">
      <c r="B3" s="8"/>
      <c r="C3" s="8"/>
      <c r="D3" s="17"/>
      <c r="E3" s="9"/>
      <c r="F3" s="17"/>
      <c r="G3" s="17"/>
      <c r="H3" s="32"/>
      <c r="I3" s="32"/>
      <c r="J3" s="173"/>
      <c r="K3" s="174"/>
      <c r="L3" s="174"/>
      <c r="M3" s="174"/>
      <c r="N3" s="175"/>
      <c r="O3" s="167" t="s">
        <v>13</v>
      </c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9"/>
      <c r="AB3" s="167" t="s">
        <v>14</v>
      </c>
      <c r="AC3" s="168"/>
      <c r="AD3" s="168"/>
      <c r="AE3" s="168"/>
      <c r="AF3" s="168"/>
      <c r="AG3" s="168"/>
      <c r="AH3" s="169"/>
      <c r="AI3" s="9"/>
    </row>
    <row r="4" spans="2:35" s="33" customFormat="1" ht="162.75" customHeight="1" x14ac:dyDescent="0.25">
      <c r="B4" s="98" t="s">
        <v>312</v>
      </c>
      <c r="C4" s="99" t="s">
        <v>0</v>
      </c>
      <c r="D4" s="103" t="s">
        <v>1</v>
      </c>
      <c r="E4" s="86" t="s">
        <v>2</v>
      </c>
      <c r="F4" s="103" t="s">
        <v>3</v>
      </c>
      <c r="G4" s="103" t="s">
        <v>4</v>
      </c>
      <c r="H4" s="103" t="s">
        <v>313</v>
      </c>
      <c r="I4" s="103" t="s">
        <v>314</v>
      </c>
      <c r="J4" s="100" t="s">
        <v>8</v>
      </c>
      <c r="K4" s="104" t="s">
        <v>9</v>
      </c>
      <c r="L4" s="100" t="s">
        <v>10</v>
      </c>
      <c r="M4" s="100" t="s">
        <v>11</v>
      </c>
      <c r="N4" s="104" t="s">
        <v>12</v>
      </c>
      <c r="O4" s="101" t="s">
        <v>15</v>
      </c>
      <c r="P4" s="101" t="s">
        <v>16</v>
      </c>
      <c r="Q4" s="101" t="s">
        <v>17</v>
      </c>
      <c r="R4" s="101" t="s">
        <v>18</v>
      </c>
      <c r="S4" s="101" t="s">
        <v>19</v>
      </c>
      <c r="T4" s="101" t="s">
        <v>20</v>
      </c>
      <c r="U4" s="105" t="s">
        <v>21</v>
      </c>
      <c r="V4" s="105" t="s">
        <v>22</v>
      </c>
      <c r="W4" s="101" t="s">
        <v>23</v>
      </c>
      <c r="X4" s="101" t="s">
        <v>24</v>
      </c>
      <c r="Y4" s="101" t="s">
        <v>25</v>
      </c>
      <c r="Z4" s="101" t="s">
        <v>26</v>
      </c>
      <c r="AA4" s="106" t="s">
        <v>27</v>
      </c>
      <c r="AB4" s="91" t="s">
        <v>28</v>
      </c>
      <c r="AC4" s="91" t="s">
        <v>29</v>
      </c>
      <c r="AD4" s="91" t="s">
        <v>30</v>
      </c>
      <c r="AE4" s="91" t="s">
        <v>31</v>
      </c>
      <c r="AF4" s="91" t="s">
        <v>32</v>
      </c>
      <c r="AG4" s="91" t="s">
        <v>27</v>
      </c>
      <c r="AH4" s="90" t="s">
        <v>12</v>
      </c>
      <c r="AI4" s="86" t="s">
        <v>7</v>
      </c>
    </row>
    <row r="5" spans="2:35" s="113" customFormat="1" ht="37.5" customHeight="1" x14ac:dyDescent="0.25">
      <c r="B5" s="108">
        <v>1</v>
      </c>
      <c r="C5" s="107" t="s">
        <v>33</v>
      </c>
      <c r="D5" s="111" t="s">
        <v>87</v>
      </c>
      <c r="E5" s="108" t="s">
        <v>34</v>
      </c>
      <c r="F5" s="111" t="s">
        <v>315</v>
      </c>
      <c r="G5" s="111" t="s">
        <v>316</v>
      </c>
      <c r="H5" s="110"/>
      <c r="I5" s="112" t="s">
        <v>317</v>
      </c>
      <c r="J5" s="58" t="s">
        <v>35</v>
      </c>
      <c r="K5" s="110" t="s">
        <v>318</v>
      </c>
      <c r="L5" s="109" t="s">
        <v>319</v>
      </c>
      <c r="M5" s="109" t="s">
        <v>36</v>
      </c>
      <c r="N5" s="108" t="s">
        <v>37</v>
      </c>
      <c r="O5" s="58" t="s">
        <v>320</v>
      </c>
      <c r="P5" s="58" t="s">
        <v>320</v>
      </c>
      <c r="Q5" s="58" t="s">
        <v>320</v>
      </c>
      <c r="R5" s="58"/>
      <c r="S5" s="58"/>
      <c r="T5" s="64"/>
      <c r="U5" s="64"/>
      <c r="V5" s="58"/>
      <c r="W5" s="58"/>
      <c r="X5" s="58"/>
      <c r="Y5" s="58"/>
      <c r="Z5" s="64"/>
      <c r="AA5" s="108"/>
      <c r="AB5" s="58" t="s">
        <v>320</v>
      </c>
      <c r="AC5" s="58" t="s">
        <v>320</v>
      </c>
      <c r="AD5" s="58" t="s">
        <v>320</v>
      </c>
      <c r="AE5" s="58" t="s">
        <v>320</v>
      </c>
      <c r="AF5" s="58" t="s">
        <v>320</v>
      </c>
      <c r="AG5" s="108"/>
      <c r="AH5" s="108"/>
      <c r="AI5" s="108"/>
    </row>
    <row r="6" spans="2:35" s="113" customFormat="1" ht="37.5" customHeight="1" x14ac:dyDescent="0.25">
      <c r="B6" s="108">
        <v>2</v>
      </c>
      <c r="C6" s="107" t="s">
        <v>38</v>
      </c>
      <c r="D6" s="58" t="s">
        <v>177</v>
      </c>
      <c r="E6" s="110" t="s">
        <v>321</v>
      </c>
      <c r="F6" s="114" t="s">
        <v>322</v>
      </c>
      <c r="G6" s="114" t="s">
        <v>323</v>
      </c>
      <c r="H6" s="115"/>
      <c r="I6" s="115"/>
      <c r="J6" s="58" t="s">
        <v>35</v>
      </c>
      <c r="K6" s="110" t="s">
        <v>39</v>
      </c>
      <c r="L6" s="109" t="s">
        <v>319</v>
      </c>
      <c r="M6" s="109" t="s">
        <v>40</v>
      </c>
      <c r="N6" s="108"/>
      <c r="O6" s="58" t="s">
        <v>320</v>
      </c>
      <c r="P6" s="58" t="s">
        <v>320</v>
      </c>
      <c r="Q6" s="58" t="s">
        <v>320</v>
      </c>
      <c r="R6" s="58"/>
      <c r="S6" s="64"/>
      <c r="T6" s="64"/>
      <c r="U6" s="64"/>
      <c r="V6" s="64"/>
      <c r="W6" s="64"/>
      <c r="X6" s="64"/>
      <c r="Y6" s="64"/>
      <c r="Z6" s="64"/>
      <c r="AA6" s="108"/>
      <c r="AB6" s="58" t="s">
        <v>320</v>
      </c>
      <c r="AC6" s="58" t="s">
        <v>320</v>
      </c>
      <c r="AD6" s="58" t="s">
        <v>320</v>
      </c>
      <c r="AE6" s="58" t="s">
        <v>320</v>
      </c>
      <c r="AF6" s="58"/>
      <c r="AG6" s="108"/>
      <c r="AH6" s="108"/>
      <c r="AI6" s="108"/>
    </row>
    <row r="7" spans="2:35" ht="9.75" customHeight="1" x14ac:dyDescent="0.25"/>
    <row r="8" spans="2:35" ht="18" customHeight="1" x14ac:dyDescent="0.25"/>
    <row r="9" spans="2:35" ht="19.5" customHeight="1" x14ac:dyDescent="0.25"/>
    <row r="11" spans="2:35" x14ac:dyDescent="0.25">
      <c r="D11" s="10"/>
    </row>
  </sheetData>
  <sheetProtection algorithmName="SHA-512" hashValue="G5+DfBUMACXD/Ng00+Rh4E857fNcmA8Y7RK9dYCcdKQFlyOzJ7aiAds2alNcXsDfva3hqRFtaQDDkEjUn4JvKw==" saltValue="UM/3u2iEq/1cazLnh9NKnw==" spinCount="100000" sheet="1" scenarios="1" autoFilter="0"/>
  <autoFilter ref="B4:AI4" xr:uid="{00000000-0009-0000-0000-000003000000}"/>
  <mergeCells count="4">
    <mergeCell ref="O2:AH2"/>
    <mergeCell ref="J2:N3"/>
    <mergeCell ref="O3:AA3"/>
    <mergeCell ref="AB3:AH3"/>
  </mergeCells>
  <phoneticPr fontId="2"/>
  <hyperlinks>
    <hyperlink ref="I5" r:id="rId1" xr:uid="{00000000-0004-0000-0300-000000000000}"/>
  </hyperlinks>
  <pageMargins left="0.39370078740157483" right="0.39370078740157483" top="0.59055118110236227" bottom="0.59055118110236227" header="0.31496062992125984" footer="0.31496062992125984"/>
  <pageSetup paperSize="8" scale="46" fitToHeight="0" orientation="landscape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1:AD36"/>
  <sheetViews>
    <sheetView view="pageBreakPreview" zoomScale="55" zoomScaleNormal="80" zoomScaleSheetLayoutView="55" workbookViewId="0">
      <pane xSplit="3" ySplit="3" topLeftCell="D4" activePane="bottomRight" state="frozen"/>
      <selection pane="topRight" activeCell="E1" sqref="E1"/>
      <selection pane="bottomLeft" activeCell="A5" sqref="A5"/>
      <selection pane="bottomRight" activeCell="E6" sqref="E6"/>
    </sheetView>
  </sheetViews>
  <sheetFormatPr defaultRowHeight="13.3" x14ac:dyDescent="0.25"/>
  <cols>
    <col min="1" max="1" width="1.3828125" customWidth="1"/>
    <col min="2" max="2" width="5.4609375" customWidth="1"/>
    <col min="3" max="3" width="30.84375" style="20" customWidth="1"/>
    <col min="4" max="4" width="10.23046875" style="10" customWidth="1"/>
    <col min="5" max="5" width="27.15234375" style="11" customWidth="1"/>
    <col min="6" max="7" width="15.61328125" style="22" customWidth="1"/>
    <col min="8" max="8" width="23.765625" style="23" bestFit="1" customWidth="1"/>
    <col min="9" max="9" width="23.84375" style="23" bestFit="1" customWidth="1"/>
    <col min="10" max="10" width="14.765625" style="27" bestFit="1" customWidth="1"/>
    <col min="11" max="11" width="17.4609375" style="24" bestFit="1" customWidth="1"/>
    <col min="12" max="12" width="14.765625" style="25" bestFit="1" customWidth="1"/>
    <col min="13" max="25" width="6.4609375" customWidth="1"/>
    <col min="26" max="26" width="14.765625" style="11" customWidth="1"/>
    <col min="27" max="27" width="8.61328125" customWidth="1"/>
    <col min="28" max="28" width="26" style="11" bestFit="1" customWidth="1"/>
    <col min="29" max="29" width="7.61328125" style="11" customWidth="1"/>
    <col min="30" max="30" width="1.4609375" customWidth="1"/>
  </cols>
  <sheetData>
    <row r="1" spans="2:30" ht="24.75" customHeight="1" x14ac:dyDescent="0.25">
      <c r="B1" s="93" t="s">
        <v>366</v>
      </c>
    </row>
    <row r="2" spans="2:30" s="79" customFormat="1" ht="19.5" customHeight="1" x14ac:dyDescent="0.25">
      <c r="B2" s="80"/>
      <c r="C2" s="81"/>
      <c r="D2" s="82"/>
      <c r="E2" s="83"/>
      <c r="F2" s="82"/>
      <c r="G2" s="82"/>
      <c r="H2" s="84"/>
      <c r="I2" s="84"/>
      <c r="J2" s="94"/>
      <c r="K2" s="83"/>
      <c r="L2" s="84"/>
      <c r="M2" s="176" t="s">
        <v>43</v>
      </c>
      <c r="N2" s="177"/>
      <c r="O2" s="177"/>
      <c r="P2" s="177"/>
      <c r="Q2" s="177"/>
      <c r="R2" s="177"/>
      <c r="S2" s="177"/>
      <c r="T2" s="178"/>
      <c r="U2" s="176" t="s">
        <v>44</v>
      </c>
      <c r="V2" s="177"/>
      <c r="W2" s="177"/>
      <c r="X2" s="177"/>
      <c r="Y2" s="177"/>
      <c r="Z2" s="178"/>
      <c r="AA2" s="176" t="s">
        <v>286</v>
      </c>
      <c r="AB2" s="178"/>
      <c r="AC2" s="83"/>
    </row>
    <row r="3" spans="2:30" s="85" customFormat="1" ht="162.75" customHeight="1" x14ac:dyDescent="0.25">
      <c r="B3" s="86" t="s">
        <v>287</v>
      </c>
      <c r="C3" s="86" t="s">
        <v>41</v>
      </c>
      <c r="D3" s="87" t="s">
        <v>1</v>
      </c>
      <c r="E3" s="88" t="s">
        <v>2</v>
      </c>
      <c r="F3" s="87" t="s">
        <v>3</v>
      </c>
      <c r="G3" s="89" t="s">
        <v>4</v>
      </c>
      <c r="H3" s="89" t="s">
        <v>288</v>
      </c>
      <c r="I3" s="87" t="s">
        <v>289</v>
      </c>
      <c r="J3" s="89" t="s">
        <v>8</v>
      </c>
      <c r="K3" s="88" t="s">
        <v>9</v>
      </c>
      <c r="L3" s="89" t="s">
        <v>42</v>
      </c>
      <c r="M3" s="90" t="s">
        <v>45</v>
      </c>
      <c r="N3" s="90" t="s">
        <v>46</v>
      </c>
      <c r="O3" s="91" t="s">
        <v>47</v>
      </c>
      <c r="P3" s="91" t="s">
        <v>48</v>
      </c>
      <c r="Q3" s="91" t="s">
        <v>49</v>
      </c>
      <c r="R3" s="91" t="s">
        <v>50</v>
      </c>
      <c r="S3" s="91" t="s">
        <v>51</v>
      </c>
      <c r="T3" s="91" t="s">
        <v>52</v>
      </c>
      <c r="U3" s="91" t="s">
        <v>290</v>
      </c>
      <c r="V3" s="91" t="s">
        <v>291</v>
      </c>
      <c r="W3" s="91" t="s">
        <v>292</v>
      </c>
      <c r="X3" s="91" t="s">
        <v>53</v>
      </c>
      <c r="Y3" s="91" t="s">
        <v>54</v>
      </c>
      <c r="Z3" s="91" t="s">
        <v>27</v>
      </c>
      <c r="AA3" s="91" t="s">
        <v>55</v>
      </c>
      <c r="AB3" s="92" t="s">
        <v>2</v>
      </c>
      <c r="AC3" s="88" t="s">
        <v>7</v>
      </c>
    </row>
    <row r="4" spans="2:30" s="50" customFormat="1" ht="57" customHeight="1" x14ac:dyDescent="0.25">
      <c r="B4" s="51">
        <v>1</v>
      </c>
      <c r="C4" s="52" t="s">
        <v>56</v>
      </c>
      <c r="D4" s="53" t="s">
        <v>293</v>
      </c>
      <c r="E4" s="54" t="s">
        <v>57</v>
      </c>
      <c r="F4" s="55" t="s">
        <v>294</v>
      </c>
      <c r="G4" s="55" t="s">
        <v>295</v>
      </c>
      <c r="H4" s="56" t="s">
        <v>296</v>
      </c>
      <c r="I4" s="56" t="s">
        <v>297</v>
      </c>
      <c r="J4" s="55" t="s">
        <v>35</v>
      </c>
      <c r="K4" s="57" t="s">
        <v>298</v>
      </c>
      <c r="L4" s="54" t="s">
        <v>58</v>
      </c>
      <c r="M4" s="58" t="s">
        <v>299</v>
      </c>
      <c r="N4" s="59"/>
      <c r="O4" s="59" t="s">
        <v>299</v>
      </c>
      <c r="P4" s="59" t="s">
        <v>299</v>
      </c>
      <c r="Q4" s="59" t="s">
        <v>299</v>
      </c>
      <c r="R4" s="59" t="s">
        <v>299</v>
      </c>
      <c r="S4" s="59" t="s">
        <v>299</v>
      </c>
      <c r="T4" s="59"/>
      <c r="U4" s="59" t="s">
        <v>299</v>
      </c>
      <c r="V4" s="59"/>
      <c r="W4" s="59"/>
      <c r="X4" s="59" t="s">
        <v>299</v>
      </c>
      <c r="Y4" s="59"/>
      <c r="Z4" s="60"/>
      <c r="AA4" s="59"/>
      <c r="AB4" s="60"/>
      <c r="AC4" s="60"/>
    </row>
    <row r="5" spans="2:30" s="50" customFormat="1" ht="57" customHeight="1" x14ac:dyDescent="0.25">
      <c r="B5" s="51">
        <v>2</v>
      </c>
      <c r="C5" s="54" t="s">
        <v>60</v>
      </c>
      <c r="D5" s="61" t="s">
        <v>300</v>
      </c>
      <c r="E5" s="46" t="s">
        <v>371</v>
      </c>
      <c r="F5" s="61" t="s">
        <v>301</v>
      </c>
      <c r="G5" s="61" t="s">
        <v>302</v>
      </c>
      <c r="H5" s="62" t="s">
        <v>303</v>
      </c>
      <c r="I5" s="62" t="s">
        <v>304</v>
      </c>
      <c r="J5" s="55" t="s">
        <v>35</v>
      </c>
      <c r="K5" s="63" t="s">
        <v>305</v>
      </c>
      <c r="L5" s="49" t="s">
        <v>368</v>
      </c>
      <c r="M5" s="64" t="s">
        <v>299</v>
      </c>
      <c r="N5" s="59"/>
      <c r="O5" s="59" t="s">
        <v>299</v>
      </c>
      <c r="P5" s="59" t="s">
        <v>299</v>
      </c>
      <c r="Q5" s="59" t="s">
        <v>299</v>
      </c>
      <c r="R5" s="59" t="s">
        <v>299</v>
      </c>
      <c r="S5" s="59" t="s">
        <v>299</v>
      </c>
      <c r="T5" s="59" t="s">
        <v>299</v>
      </c>
      <c r="U5" s="59"/>
      <c r="V5" s="59"/>
      <c r="W5" s="59"/>
      <c r="X5" s="59"/>
      <c r="Y5" s="59"/>
      <c r="Z5" s="60"/>
      <c r="AA5" s="59" t="s">
        <v>61</v>
      </c>
      <c r="AB5" s="60" t="s">
        <v>62</v>
      </c>
      <c r="AC5" s="60"/>
    </row>
    <row r="6" spans="2:30" s="50" customFormat="1" ht="57" customHeight="1" x14ac:dyDescent="0.25">
      <c r="B6" s="65">
        <v>3</v>
      </c>
      <c r="C6" s="158" t="s">
        <v>63</v>
      </c>
      <c r="D6" s="66" t="s">
        <v>306</v>
      </c>
      <c r="E6" s="67" t="s">
        <v>307</v>
      </c>
      <c r="F6" s="68" t="s">
        <v>308</v>
      </c>
      <c r="G6" s="68" t="s">
        <v>308</v>
      </c>
      <c r="H6" s="69" t="s">
        <v>309</v>
      </c>
      <c r="I6" s="70"/>
      <c r="J6" s="68" t="s">
        <v>35</v>
      </c>
      <c r="K6" s="71" t="s">
        <v>310</v>
      </c>
      <c r="L6" s="72" t="s">
        <v>64</v>
      </c>
      <c r="M6" s="73" t="s">
        <v>311</v>
      </c>
      <c r="N6" s="74" t="s">
        <v>311</v>
      </c>
      <c r="O6" s="74" t="s">
        <v>311</v>
      </c>
      <c r="P6" s="74" t="s">
        <v>311</v>
      </c>
      <c r="Q6" s="74" t="s">
        <v>311</v>
      </c>
      <c r="R6" s="74" t="s">
        <v>311</v>
      </c>
      <c r="S6" s="74" t="s">
        <v>311</v>
      </c>
      <c r="T6" s="74"/>
      <c r="U6" s="74" t="s">
        <v>311</v>
      </c>
      <c r="V6" s="74" t="s">
        <v>311</v>
      </c>
      <c r="W6" s="74"/>
      <c r="X6" s="74"/>
      <c r="Y6" s="74"/>
      <c r="Z6" s="75"/>
      <c r="AA6" s="74"/>
      <c r="AB6" s="75"/>
      <c r="AC6" s="75"/>
    </row>
    <row r="7" spans="2:30" s="44" customFormat="1" ht="57" customHeight="1" x14ac:dyDescent="0.25">
      <c r="B7" s="45">
        <v>4</v>
      </c>
      <c r="C7" s="43" t="s">
        <v>357</v>
      </c>
      <c r="D7" s="49" t="s">
        <v>238</v>
      </c>
      <c r="E7" s="46" t="s">
        <v>358</v>
      </c>
      <c r="F7" s="47" t="s">
        <v>359</v>
      </c>
      <c r="G7" s="47" t="s">
        <v>360</v>
      </c>
      <c r="H7" s="47" t="s">
        <v>361</v>
      </c>
      <c r="I7" s="47" t="s">
        <v>362</v>
      </c>
      <c r="J7" s="95" t="s">
        <v>363</v>
      </c>
      <c r="K7" s="48" t="s">
        <v>364</v>
      </c>
      <c r="L7" s="49" t="s">
        <v>365</v>
      </c>
      <c r="M7" s="97" t="s">
        <v>226</v>
      </c>
      <c r="N7" s="97" t="s">
        <v>226</v>
      </c>
      <c r="O7" s="97" t="s">
        <v>226</v>
      </c>
      <c r="P7" s="97" t="s">
        <v>226</v>
      </c>
      <c r="Q7" s="97" t="s">
        <v>226</v>
      </c>
      <c r="R7" s="97"/>
      <c r="S7" s="97" t="s">
        <v>226</v>
      </c>
      <c r="T7" s="97"/>
      <c r="U7" s="97"/>
      <c r="V7" s="97"/>
      <c r="W7" s="97"/>
      <c r="X7" s="97"/>
      <c r="Y7" s="45"/>
      <c r="Z7" s="46"/>
      <c r="AA7" s="45"/>
      <c r="AB7" s="46"/>
      <c r="AC7" s="46"/>
      <c r="AD7" s="45"/>
    </row>
    <row r="8" spans="2:30" ht="9.75" customHeight="1" x14ac:dyDescent="0.25">
      <c r="C8" s="26"/>
      <c r="D8" s="19"/>
      <c r="E8"/>
      <c r="F8" s="27"/>
      <c r="G8" s="27"/>
      <c r="H8" s="28"/>
      <c r="I8" s="28"/>
      <c r="K8" s="29"/>
      <c r="L8" s="30"/>
      <c r="M8" s="30"/>
      <c r="Z8"/>
      <c r="AB8"/>
      <c r="AC8"/>
    </row>
    <row r="9" spans="2:30" ht="38.25" customHeight="1" x14ac:dyDescent="0.25">
      <c r="B9" s="34"/>
      <c r="C9" s="35"/>
      <c r="D9" s="36"/>
      <c r="E9" s="37"/>
      <c r="F9" s="38"/>
      <c r="G9" s="38"/>
      <c r="H9" s="39"/>
      <c r="I9" s="39"/>
      <c r="J9" s="96"/>
      <c r="K9" s="40"/>
      <c r="L9" s="41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7"/>
      <c r="AA9" s="34"/>
      <c r="AB9" s="37"/>
      <c r="AC9" s="37"/>
      <c r="AD9" s="34"/>
    </row>
    <row r="10" spans="2:30" ht="38.25" customHeight="1" x14ac:dyDescent="0.25">
      <c r="B10" s="34"/>
      <c r="C10" s="35"/>
      <c r="D10" s="36"/>
      <c r="E10" s="37"/>
      <c r="F10" s="38"/>
      <c r="G10" s="38"/>
      <c r="H10" s="39"/>
      <c r="I10" s="39"/>
      <c r="J10" s="96"/>
      <c r="K10" s="40"/>
      <c r="L10" s="41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7"/>
      <c r="AA10" s="34"/>
      <c r="AB10" s="37"/>
      <c r="AC10" s="37"/>
      <c r="AD10" s="34"/>
    </row>
    <row r="11" spans="2:30" ht="38.25" customHeight="1" x14ac:dyDescent="0.25">
      <c r="B11" s="34"/>
      <c r="C11" s="35"/>
      <c r="D11" s="36"/>
      <c r="E11" s="37"/>
      <c r="F11" s="38"/>
      <c r="G11" s="38"/>
      <c r="H11" s="39"/>
      <c r="I11" s="39"/>
      <c r="J11" s="96"/>
      <c r="K11" s="40"/>
      <c r="L11" s="41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7"/>
      <c r="AA11" s="34"/>
      <c r="AB11" s="37"/>
      <c r="AC11" s="37"/>
      <c r="AD11" s="34"/>
    </row>
    <row r="12" spans="2:30" ht="38.25" customHeight="1" x14ac:dyDescent="0.25">
      <c r="B12" s="34"/>
      <c r="C12" s="35"/>
      <c r="D12" s="36"/>
      <c r="E12" s="37"/>
      <c r="F12" s="38"/>
      <c r="G12" s="38"/>
      <c r="H12" s="39"/>
      <c r="I12" s="39"/>
      <c r="J12" s="96"/>
      <c r="K12" s="40"/>
      <c r="L12" s="41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7"/>
      <c r="AA12" s="34"/>
      <c r="AB12" s="37"/>
      <c r="AC12" s="37"/>
      <c r="AD12" s="34"/>
    </row>
    <row r="13" spans="2:30" ht="38.25" customHeight="1" x14ac:dyDescent="0.25">
      <c r="B13" s="34"/>
      <c r="C13" s="35"/>
      <c r="D13" s="36"/>
      <c r="E13" s="37"/>
      <c r="F13" s="38"/>
      <c r="G13" s="38"/>
      <c r="H13" s="39"/>
      <c r="I13" s="39"/>
      <c r="J13" s="96"/>
      <c r="K13" s="40"/>
      <c r="L13" s="41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7"/>
      <c r="AA13" s="34"/>
      <c r="AB13" s="37"/>
      <c r="AC13" s="37"/>
      <c r="AD13" s="34"/>
    </row>
    <row r="14" spans="2:30" ht="38.25" customHeight="1" x14ac:dyDescent="0.25">
      <c r="B14" s="34"/>
      <c r="C14" s="35"/>
      <c r="D14" s="36"/>
      <c r="E14" s="37"/>
      <c r="F14" s="38"/>
      <c r="G14" s="38"/>
      <c r="H14" s="39"/>
      <c r="I14" s="39"/>
      <c r="J14" s="96"/>
      <c r="K14" s="40"/>
      <c r="L14" s="41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7"/>
      <c r="AA14" s="34"/>
      <c r="AB14" s="37"/>
      <c r="AC14" s="37"/>
      <c r="AD14" s="34"/>
    </row>
    <row r="15" spans="2:30" ht="38.25" customHeight="1" x14ac:dyDescent="0.25">
      <c r="B15" s="34"/>
      <c r="C15" s="35"/>
      <c r="D15" s="36"/>
      <c r="E15" s="37"/>
      <c r="F15" s="38"/>
      <c r="G15" s="38"/>
      <c r="H15" s="39"/>
      <c r="I15" s="39"/>
      <c r="J15" s="96"/>
      <c r="K15" s="40"/>
      <c r="L15" s="41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7"/>
      <c r="AA15" s="34"/>
      <c r="AB15" s="37"/>
      <c r="AC15" s="37"/>
      <c r="AD15" s="34"/>
    </row>
    <row r="16" spans="2:30" ht="38.25" customHeight="1" x14ac:dyDescent="0.25">
      <c r="B16" s="34"/>
      <c r="C16" s="35"/>
      <c r="D16" s="36"/>
      <c r="E16" s="37"/>
      <c r="F16" s="38"/>
      <c r="G16" s="38"/>
      <c r="H16" s="39"/>
      <c r="I16" s="39"/>
      <c r="J16" s="96"/>
      <c r="K16" s="40"/>
      <c r="L16" s="41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7"/>
      <c r="AA16" s="34"/>
      <c r="AB16" s="37"/>
      <c r="AC16" s="37"/>
      <c r="AD16" s="34"/>
    </row>
    <row r="17" spans="2:30" ht="38.25" customHeight="1" x14ac:dyDescent="0.25">
      <c r="B17" s="34"/>
      <c r="C17" s="35"/>
      <c r="D17" s="36"/>
      <c r="E17" s="37"/>
      <c r="F17" s="38"/>
      <c r="G17" s="38"/>
      <c r="H17" s="39"/>
      <c r="I17" s="39"/>
      <c r="J17" s="96"/>
      <c r="K17" s="40"/>
      <c r="L17" s="41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7"/>
      <c r="AA17" s="34"/>
      <c r="AB17" s="37"/>
      <c r="AC17" s="37"/>
      <c r="AD17" s="34"/>
    </row>
    <row r="18" spans="2:30" ht="38.25" customHeight="1" x14ac:dyDescent="0.25">
      <c r="B18" s="34"/>
      <c r="C18" s="35"/>
      <c r="D18" s="36"/>
      <c r="E18" s="37"/>
      <c r="F18" s="38"/>
      <c r="G18" s="38"/>
      <c r="H18" s="39"/>
      <c r="I18" s="39"/>
      <c r="J18" s="96"/>
      <c r="K18" s="40"/>
      <c r="L18" s="41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7"/>
      <c r="AA18" s="34"/>
      <c r="AB18" s="37"/>
      <c r="AC18" s="37"/>
      <c r="AD18" s="34"/>
    </row>
    <row r="19" spans="2:30" ht="38.25" customHeight="1" x14ac:dyDescent="0.25">
      <c r="B19" s="34"/>
      <c r="C19" s="35"/>
      <c r="D19" s="36"/>
      <c r="E19" s="37"/>
      <c r="F19" s="38"/>
      <c r="G19" s="38"/>
      <c r="H19" s="39"/>
      <c r="I19" s="39"/>
      <c r="J19" s="96"/>
      <c r="K19" s="40"/>
      <c r="L19" s="41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7"/>
      <c r="AA19" s="34"/>
      <c r="AB19" s="37"/>
      <c r="AC19" s="37"/>
      <c r="AD19" s="34"/>
    </row>
    <row r="20" spans="2:30" ht="38.25" customHeight="1" x14ac:dyDescent="0.25">
      <c r="B20" s="34"/>
      <c r="C20" s="35"/>
      <c r="D20" s="36"/>
      <c r="E20" s="37"/>
      <c r="F20" s="38"/>
      <c r="G20" s="38"/>
      <c r="H20" s="39"/>
      <c r="I20" s="39"/>
      <c r="J20" s="96"/>
      <c r="K20" s="40"/>
      <c r="L20" s="41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7"/>
      <c r="AA20" s="34"/>
      <c r="AB20" s="37"/>
      <c r="AC20" s="37"/>
      <c r="AD20" s="34"/>
    </row>
    <row r="21" spans="2:30" ht="38.25" customHeight="1" x14ac:dyDescent="0.25">
      <c r="B21" s="34"/>
      <c r="C21" s="35"/>
      <c r="D21" s="36"/>
      <c r="E21" s="37"/>
      <c r="F21" s="38"/>
      <c r="G21" s="38"/>
      <c r="H21" s="39"/>
      <c r="I21" s="39"/>
      <c r="J21" s="96"/>
      <c r="K21" s="40"/>
      <c r="L21" s="41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7"/>
      <c r="AA21" s="34"/>
      <c r="AB21" s="37"/>
      <c r="AC21" s="37"/>
      <c r="AD21" s="34"/>
    </row>
    <row r="22" spans="2:30" ht="38.25" customHeight="1" x14ac:dyDescent="0.25">
      <c r="B22" s="34"/>
      <c r="C22" s="35"/>
      <c r="D22" s="36"/>
      <c r="E22" s="37"/>
      <c r="F22" s="38"/>
      <c r="G22" s="38"/>
      <c r="H22" s="39"/>
      <c r="I22" s="39"/>
      <c r="J22" s="96"/>
      <c r="K22" s="40"/>
      <c r="L22" s="41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7"/>
      <c r="AA22" s="34"/>
      <c r="AB22" s="37"/>
      <c r="AC22" s="37"/>
      <c r="AD22" s="34"/>
    </row>
    <row r="23" spans="2:30" ht="38.25" customHeight="1" x14ac:dyDescent="0.25">
      <c r="B23" s="34"/>
      <c r="C23" s="35"/>
      <c r="D23" s="36"/>
      <c r="E23" s="37"/>
      <c r="F23" s="38"/>
      <c r="G23" s="38"/>
      <c r="H23" s="39"/>
      <c r="I23" s="39"/>
      <c r="J23" s="96"/>
      <c r="K23" s="40"/>
      <c r="L23" s="41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7"/>
      <c r="AA23" s="34"/>
      <c r="AB23" s="37"/>
      <c r="AC23" s="37"/>
      <c r="AD23" s="34"/>
    </row>
    <row r="24" spans="2:30" ht="38.25" customHeight="1" x14ac:dyDescent="0.25"/>
    <row r="25" spans="2:30" ht="38.25" customHeight="1" x14ac:dyDescent="0.25"/>
    <row r="26" spans="2:30" ht="38.25" customHeight="1" x14ac:dyDescent="0.25"/>
    <row r="27" spans="2:30" ht="38.25" customHeight="1" x14ac:dyDescent="0.25"/>
    <row r="28" spans="2:30" ht="38.25" customHeight="1" x14ac:dyDescent="0.25"/>
    <row r="29" spans="2:30" ht="38.25" customHeight="1" x14ac:dyDescent="0.25"/>
    <row r="30" spans="2:30" ht="38.25" customHeight="1" x14ac:dyDescent="0.25"/>
    <row r="31" spans="2:30" ht="38.25" customHeight="1" x14ac:dyDescent="0.25"/>
    <row r="32" spans="2:30" ht="38.25" customHeight="1" x14ac:dyDescent="0.25"/>
    <row r="33" ht="38.25" customHeight="1" x14ac:dyDescent="0.25"/>
    <row r="34" ht="38.25" customHeight="1" x14ac:dyDescent="0.25"/>
    <row r="35" ht="38.25" customHeight="1" x14ac:dyDescent="0.25"/>
    <row r="36" ht="38.25" customHeight="1" x14ac:dyDescent="0.25"/>
  </sheetData>
  <sheetProtection algorithmName="SHA-512" hashValue="4d6f+PLyh9qv/hca+qPl47lQbBS6vPoi7eD5iaVaqGCLdfGpUXzcSBw1HKES9mf7+EhG2LqHeKTg72M5yx+CFA==" saltValue="pUPhgoBuc9kZt309EgXh0g==" spinCount="100000" sheet="1" autoFilter="0"/>
  <autoFilter ref="B3:AC3" xr:uid="{00000000-0009-0000-0000-000004000000}"/>
  <mergeCells count="3">
    <mergeCell ref="U2:Z2"/>
    <mergeCell ref="AA2:AB2"/>
    <mergeCell ref="M2:T2"/>
  </mergeCells>
  <phoneticPr fontId="2"/>
  <hyperlinks>
    <hyperlink ref="H4" r:id="rId1" xr:uid="{00000000-0004-0000-0400-000000000000}"/>
    <hyperlink ref="I4" r:id="rId2" xr:uid="{00000000-0004-0000-0400-000001000000}"/>
    <hyperlink ref="H5" r:id="rId3" xr:uid="{00000000-0004-0000-0400-000002000000}"/>
    <hyperlink ref="I5" r:id="rId4" xr:uid="{00000000-0004-0000-0400-000003000000}"/>
    <hyperlink ref="H6" r:id="rId5" xr:uid="{00000000-0004-0000-0400-000004000000}"/>
  </hyperlinks>
  <pageMargins left="0.39370078740157483" right="0.39370078740157483" top="0.59055118110236227" bottom="0.59055118110236227" header="0.31496062992125984" footer="0.31496062992125984"/>
  <pageSetup paperSize="8" scale="59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病院</vt:lpstr>
      <vt:lpstr>診療所</vt:lpstr>
      <vt:lpstr>薬局</vt:lpstr>
      <vt:lpstr>歯科医院</vt:lpstr>
      <vt:lpstr>訪問看護ステーション</vt:lpstr>
      <vt:lpstr>歯科医院!Print_Area</vt:lpstr>
      <vt:lpstr>診療所!Print_Area</vt:lpstr>
      <vt:lpstr>病院!Print_Area</vt:lpstr>
      <vt:lpstr>訪問看護ステーション!Print_Area</vt:lpstr>
      <vt:lpstr>薬局!Print_Area</vt:lpstr>
      <vt:lpstr>歯科医院!Print_Titles</vt:lpstr>
      <vt:lpstr>診療所!Print_Titles</vt:lpstr>
      <vt:lpstr>訪問看護ステーション!Print_Titles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2023-03-24T07:08:17Z</cp:lastPrinted>
  <dcterms:created xsi:type="dcterms:W3CDTF">2017-04-19T04:46:23Z</dcterms:created>
  <dcterms:modified xsi:type="dcterms:W3CDTF">2026-03-05T01:41:12Z</dcterms:modified>
</cp:coreProperties>
</file>