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54953EFB-9730-4B63-8AB1-B13E2CC6DECF}" xr6:coauthVersionLast="47" xr6:coauthVersionMax="47" xr10:uidLastSave="{00000000-0000-0000-0000-000000000000}"/>
  <workbookProtection workbookAlgorithmName="SHA-512" workbookHashValue="p3bZ8qhBbcswsx7Y41C9cJSQU7XLDOPGRdj6h+ch9Ri0APWuzUlCDUJjtHLH1ZbLB6mI3rIkCU6CqT3bTgM2Xg==" workbookSaltValue="vfnQGPORKYo8BzjQ2fVT/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EC10" i="5" s="1"/>
  <c r="C10" i="5"/>
  <c r="CU10" i="5" s="1"/>
  <c r="B10" i="5"/>
  <c r="DE10" i="5" s="1"/>
  <c r="DZ9" i="5"/>
  <c r="DO9" i="5"/>
  <c r="DD9" i="5"/>
  <c r="CS9" i="5"/>
  <c r="CH9" i="5"/>
  <c r="BW9" i="5"/>
  <c r="BL9" i="5"/>
  <c r="BA9" i="5"/>
  <c r="AP9" i="5"/>
  <c r="AE9" i="5"/>
  <c r="T9" i="5"/>
  <c r="EJ6" i="5"/>
  <c r="JM90" i="4" s="1"/>
  <c r="EI6" i="5"/>
  <c r="EE12" i="5" s="1"/>
  <c r="EH6" i="5"/>
  <c r="ED12" i="5" s="1"/>
  <c r="EG6" i="5"/>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O6" i="5"/>
  <c r="GK80" i="4" s="1"/>
  <c r="DN6" i="5"/>
  <c r="HK90" i="4" s="1"/>
  <c r="DM6" i="5"/>
  <c r="DL6" i="5"/>
  <c r="DK6" i="5"/>
  <c r="DG12" i="5" s="1"/>
  <c r="DJ6" i="5"/>
  <c r="DF12" i="5" s="1"/>
  <c r="DI6" i="5"/>
  <c r="DH6" i="5"/>
  <c r="DI11" i="5" s="1"/>
  <c r="DG6" i="5"/>
  <c r="DH11" i="5" s="1"/>
  <c r="DF6" i="5"/>
  <c r="DG11" i="5" s="1"/>
  <c r="DE6" i="5"/>
  <c r="DF11" i="5" s="1"/>
  <c r="DD6" i="5"/>
  <c r="DE11" i="5" s="1"/>
  <c r="DC6" i="5"/>
  <c r="DB6" i="5"/>
  <c r="CX12" i="5" s="1"/>
  <c r="DA6" i="5"/>
  <c r="CZ6" i="5"/>
  <c r="CY6" i="5"/>
  <c r="CU12" i="5" s="1"/>
  <c r="CX6" i="5"/>
  <c r="CT12" i="5" s="1"/>
  <c r="CW6" i="5"/>
  <c r="CX11" i="5" s="1"/>
  <c r="CV6" i="5"/>
  <c r="CU6" i="5"/>
  <c r="CV11" i="5" s="1"/>
  <c r="CT6" i="5"/>
  <c r="CU11" i="5" s="1"/>
  <c r="CS6" i="5"/>
  <c r="CT11" i="5" s="1"/>
  <c r="CR6" i="5"/>
  <c r="FI90" i="4" s="1"/>
  <c r="CQ6" i="5"/>
  <c r="CM12" i="5" s="1"/>
  <c r="CP6" i="5"/>
  <c r="CL12" i="5" s="1"/>
  <c r="CO6" i="5"/>
  <c r="CK12" i="5" s="1"/>
  <c r="CN6" i="5"/>
  <c r="CJ12" i="5" s="1"/>
  <c r="CM6" i="5"/>
  <c r="JL56" i="4" s="1"/>
  <c r="CL6" i="5"/>
  <c r="MN55" i="4" s="1"/>
  <c r="CK6" i="5"/>
  <c r="CJ6" i="5"/>
  <c r="CK11" i="5" s="1"/>
  <c r="CI6" i="5"/>
  <c r="CJ11" i="5" s="1"/>
  <c r="CH6" i="5"/>
  <c r="JL55" i="4" s="1"/>
  <c r="CG6" i="5"/>
  <c r="EH90" i="4" s="1"/>
  <c r="CF6" i="5"/>
  <c r="CE6" i="5"/>
  <c r="CA12" i="5" s="1"/>
  <c r="CD6" i="5"/>
  <c r="BZ12" i="5" s="1"/>
  <c r="CC6" i="5"/>
  <c r="CB6" i="5"/>
  <c r="CA6" i="5"/>
  <c r="CB11" i="5" s="1"/>
  <c r="BZ6" i="5"/>
  <c r="CA11" i="5" s="1"/>
  <c r="BY6" i="5"/>
  <c r="BZ11" i="5" s="1"/>
  <c r="BX6" i="5"/>
  <c r="BW6" i="5"/>
  <c r="ER55" i="4" s="1"/>
  <c r="BV6" i="5"/>
  <c r="BU6" i="5"/>
  <c r="BQ12" i="5" s="1"/>
  <c r="BT6" i="5"/>
  <c r="BP12" i="5" s="1"/>
  <c r="BS6" i="5"/>
  <c r="BO12" i="5" s="1"/>
  <c r="BR6" i="5"/>
  <c r="BN12" i="5" s="1"/>
  <c r="BQ6" i="5"/>
  <c r="BM12" i="5" s="1"/>
  <c r="BP6" i="5"/>
  <c r="BQ11" i="5" s="1"/>
  <c r="BO6" i="5"/>
  <c r="BP11" i="5" s="1"/>
  <c r="BN6" i="5"/>
  <c r="BL55" i="4" s="1"/>
  <c r="BM6" i="5"/>
  <c r="BL6" i="5"/>
  <c r="BM11" i="5" s="1"/>
  <c r="BK6" i="5"/>
  <c r="CF90" i="4" s="1"/>
  <c r="BJ6" i="5"/>
  <c r="BF12" i="5" s="1"/>
  <c r="BI6" i="5"/>
  <c r="BH6" i="5"/>
  <c r="BD12" i="5" s="1"/>
  <c r="BG6" i="5"/>
  <c r="BC12" i="5" s="1"/>
  <c r="BF6" i="5"/>
  <c r="BB12" i="5" s="1"/>
  <c r="BE6" i="5"/>
  <c r="BF11" i="5" s="1"/>
  <c r="BD6" i="5"/>
  <c r="BC6" i="5"/>
  <c r="BD11" i="5" s="1"/>
  <c r="BB6" i="5"/>
  <c r="BC11" i="5" s="1"/>
  <c r="BA6" i="5"/>
  <c r="BB11" i="5" s="1"/>
  <c r="AZ6" i="5"/>
  <c r="BE90" i="4" s="1"/>
  <c r="AY6" i="5"/>
  <c r="MN33" i="4"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DG90" i="4"/>
  <c r="RA81" i="4"/>
  <c r="PZ81" i="4"/>
  <c r="IM81" i="4"/>
  <c r="HL81" i="4"/>
  <c r="AZ81" i="4"/>
  <c r="RA80" i="4"/>
  <c r="KO80" i="4"/>
  <c r="DB80" i="4"/>
  <c r="CA80" i="4"/>
  <c r="OY79" i="4"/>
  <c r="NX79" i="4"/>
  <c r="JN79" i="4"/>
  <c r="IM79" i="4"/>
  <c r="EC79" i="4"/>
  <c r="DB79" i="4"/>
  <c r="RH56" i="4"/>
  <c r="OF56" i="4"/>
  <c r="MN56" i="4"/>
  <c r="LT56" i="4"/>
  <c r="HT55" i="4"/>
  <c r="GZ55" i="4"/>
  <c r="GF55" i="4"/>
  <c r="CZ55" i="4"/>
  <c r="CF55" i="4"/>
  <c r="RH54" i="4"/>
  <c r="PT54" i="4"/>
  <c r="OZ54" i="4"/>
  <c r="KZ54" i="4"/>
  <c r="KF54" i="4"/>
  <c r="HT54" i="4"/>
  <c r="GF54" i="4"/>
  <c r="CZ54" i="4"/>
  <c r="CF54" i="4"/>
  <c r="AR54" i="4"/>
  <c r="RH33" i="4"/>
  <c r="PT33" i="4"/>
  <c r="OF33" i="4"/>
  <c r="HT33" i="4"/>
  <c r="GF33" i="4"/>
  <c r="CZ33" i="4"/>
  <c r="X33" i="4"/>
  <c r="OZ32" i="4"/>
  <c r="OF32" i="4"/>
  <c r="KF32" i="4"/>
  <c r="RH31" i="4"/>
  <c r="QN31" i="4"/>
  <c r="PT31" i="4"/>
  <c r="OZ31" i="4"/>
  <c r="OF31" i="4"/>
  <c r="LT31" i="4"/>
  <c r="KZ31" i="4"/>
  <c r="KF31" i="4"/>
  <c r="HT31" i="4"/>
  <c r="GZ31" i="4"/>
  <c r="CZ31" i="4"/>
  <c r="CF31" i="4"/>
  <c r="LZ10" i="4"/>
  <c r="IT10" i="4"/>
  <c r="FN10" i="4"/>
  <c r="CH10" i="4"/>
  <c r="B10" i="4"/>
  <c r="PF8" i="4"/>
  <c r="LZ8" i="4"/>
  <c r="IT8" i="4"/>
  <c r="FN8" i="4"/>
  <c r="CH8" i="4"/>
  <c r="B8" i="4"/>
  <c r="B5" i="4"/>
  <c r="LT33" i="4" l="1"/>
  <c r="OZ55" i="4"/>
  <c r="AR32" i="4"/>
  <c r="PT55" i="4"/>
  <c r="CZ32" i="4"/>
  <c r="RH55" i="4"/>
  <c r="AR31" i="4"/>
  <c r="ER32" i="4"/>
  <c r="AR56" i="4"/>
  <c r="JN80" i="4"/>
  <c r="BQ10" i="5"/>
  <c r="GF32" i="4"/>
  <c r="GF56" i="4"/>
  <c r="GZ32" i="4"/>
  <c r="GZ56" i="4"/>
  <c r="MW80" i="4"/>
  <c r="GF31" i="4"/>
  <c r="KZ56" i="4"/>
  <c r="OY80" i="4"/>
  <c r="PZ80" i="4"/>
  <c r="ED10" i="5"/>
  <c r="AU12" i="5"/>
  <c r="CF32" i="4"/>
  <c r="BL33" i="4"/>
  <c r="GZ54" i="4"/>
  <c r="LT54" i="4"/>
  <c r="BL56" i="4"/>
  <c r="OZ56" i="4"/>
  <c r="PZ79" i="4"/>
  <c r="CA81" i="4"/>
  <c r="MW81" i="4"/>
  <c r="X10" i="5"/>
  <c r="AT10" i="5"/>
  <c r="CK10" i="5"/>
  <c r="DI10" i="5"/>
  <c r="BX11" i="5"/>
  <c r="CI12" i="5"/>
  <c r="HT32" i="4"/>
  <c r="PT32" i="4"/>
  <c r="JL33" i="4"/>
  <c r="OZ33" i="4"/>
  <c r="Y10" i="5"/>
  <c r="BP10" i="5"/>
  <c r="CL10" i="5"/>
  <c r="DS10" i="5"/>
  <c r="DP11" i="5"/>
  <c r="AI10" i="5"/>
  <c r="AR33" i="4"/>
  <c r="GZ33" i="4"/>
  <c r="QN54" i="4"/>
  <c r="KF55" i="4"/>
  <c r="NX80" i="4"/>
  <c r="JN81" i="4"/>
  <c r="AS10" i="5"/>
  <c r="CA10" i="5"/>
  <c r="DH10" i="5"/>
  <c r="FL32" i="4"/>
  <c r="AG11" i="5"/>
  <c r="QN55" i="4"/>
  <c r="CW11" i="5"/>
  <c r="CV12" i="5"/>
  <c r="PT56" i="4"/>
  <c r="DB81" i="4"/>
  <c r="DH12" i="5"/>
  <c r="HL80" i="4"/>
  <c r="DQ11" i="5"/>
  <c r="NX81" i="4"/>
  <c r="EB12" i="5"/>
  <c r="X31" i="4"/>
  <c r="X32" i="4"/>
  <c r="ER33" i="4"/>
  <c r="OF54" i="4"/>
  <c r="GK81" i="4"/>
  <c r="KO81" i="4"/>
  <c r="AG12" i="5"/>
  <c r="FL33" i="4"/>
  <c r="BE12" i="5"/>
  <c r="QN33" i="4"/>
  <c r="BN11" i="5"/>
  <c r="AR55" i="4"/>
  <c r="BY12" i="5"/>
  <c r="FL56" i="4"/>
  <c r="CL11" i="5"/>
  <c r="LT55" i="4"/>
  <c r="CW12" i="5"/>
  <c r="QN56" i="4"/>
  <c r="DE12" i="5"/>
  <c r="Y81" i="4"/>
  <c r="DI12" i="5"/>
  <c r="EC81" i="4"/>
  <c r="DR11" i="5"/>
  <c r="IM80" i="4"/>
  <c r="EC12" i="5"/>
  <c r="OY81" i="4"/>
  <c r="EB10" i="5"/>
  <c r="CJ10" i="5"/>
  <c r="AR10" i="5"/>
  <c r="DQ10" i="5"/>
  <c r="BY10" i="5"/>
  <c r="AG10" i="5"/>
  <c r="HL79" i="4"/>
  <c r="FL54" i="4"/>
  <c r="FL31" i="4"/>
  <c r="AZ79" i="4"/>
  <c r="DF10" i="5"/>
  <c r="BN10" i="5"/>
  <c r="V10" i="5"/>
  <c r="U10" i="5"/>
  <c r="ER31" i="4"/>
  <c r="QN32" i="4"/>
  <c r="BE11" i="5"/>
  <c r="FL55" i="4"/>
  <c r="BY11" i="5"/>
  <c r="BX12" i="5"/>
  <c r="ER56" i="4"/>
  <c r="CB12" i="5"/>
  <c r="HT56" i="4"/>
  <c r="KZ32" i="4"/>
  <c r="KF33" i="4"/>
  <c r="X54" i="4"/>
  <c r="ER54" i="4"/>
  <c r="X55" i="4"/>
  <c r="KZ55" i="4"/>
  <c r="CF56" i="4"/>
  <c r="Y79" i="4"/>
  <c r="Y80" i="4"/>
  <c r="EC80" i="4"/>
  <c r="LT32" i="4"/>
  <c r="RH32" i="4"/>
  <c r="CF33" i="4"/>
  <c r="KZ33" i="4"/>
  <c r="OF55" i="4"/>
  <c r="X56" i="4"/>
  <c r="CZ56" i="4"/>
  <c r="KF56" i="4"/>
  <c r="AZ80" i="4"/>
  <c r="BC10" i="5"/>
  <c r="CT10" i="5"/>
  <c r="BB10" i="5"/>
  <c r="EA10" i="5"/>
  <c r="CI10" i="5"/>
  <c r="AQ10" i="5"/>
  <c r="MW79" i="4"/>
  <c r="JL54" i="4"/>
  <c r="JL31" i="4"/>
  <c r="GK79" i="4"/>
  <c r="DP10" i="5"/>
  <c r="BX10" i="5"/>
  <c r="AF10" i="5"/>
  <c r="BM10" i="5"/>
  <c r="AJ10" i="5"/>
  <c r="BD10" i="5"/>
  <c r="CB10" i="5"/>
  <c r="CV10" i="5"/>
  <c r="DT10" i="5"/>
  <c r="W11" i="5"/>
  <c r="AQ11" i="5"/>
  <c r="AU11" i="5"/>
  <c r="BO11" i="5"/>
  <c r="CI11" i="5"/>
  <c r="CM11" i="5"/>
  <c r="KO79" i="4"/>
  <c r="BL31" i="4"/>
  <c r="MN31" i="4"/>
  <c r="BL54" i="4"/>
  <c r="MN54" i="4"/>
  <c r="CA79" i="4"/>
  <c r="RA79" i="4"/>
  <c r="W10" i="5"/>
  <c r="AU10" i="5"/>
  <c r="BE10" i="5"/>
  <c r="BO10" i="5"/>
  <c r="CM10" i="5"/>
  <c r="DG10" i="5"/>
  <c r="EE10" i="5"/>
  <c r="AH10" i="5"/>
  <c r="BF10" i="5"/>
  <c r="BZ10" i="5"/>
  <c r="DR10" i="5"/>
</calcChain>
</file>

<file path=xl/sharedStrings.xml><?xml version="1.0" encoding="utf-8"?>
<sst xmlns="http://schemas.openxmlformats.org/spreadsheetml/2006/main" count="262" uniqueCount="109">
  <si>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</si>
  <si>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</si>
  <si>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</si>
  <si>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</si>
  <si>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</si>
  <si>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</si>
  <si>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</si>
  <si>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</si>
  <si>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</si>
  <si>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</si>
  <si>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</si>
  <si>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</si>
  <si>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</si>
  <si>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</si>
  <si>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</si>
  <si>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</si>
  <si>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</si>
  <si>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</si>
  <si>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</si>
  <si>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</si>
  <si>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</si>
  <si>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</si>
  <si>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</si>
  <si>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</si>
  <si>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</si>
  <si>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</si>
  <si>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</si>
  <si>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</si>
  <si>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</si>
  <si>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</si>
  <si>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</si>
  <si>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</si>
  <si>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</si>
  <si>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</si>
  <si>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</si>
  <si>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</si>
  <si>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</si>
  <si>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</si>
  <si>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</si>
  <si>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</si>
  <si>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</si>
  <si>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</si>
  <si>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</si>
  <si>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</si>
  <si>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</si>
  <si>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</si>
  <si>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</si>
  <si>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</si>
  <si>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</si>
  <si>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</si>
  <si>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</si>
  <si>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</si>
  <si>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</si>
  <si>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</si>
  <si>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</si>
  <si>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</si>
  <si>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</si>
  <si>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</si>
  <si>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</si>
  <si>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</si>
  <si>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</si>
  <si>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</si>
  <si>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</si>
  <si>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</si>
  <si>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</si>
  <si>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</si>
  <si>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</si>
  <si>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</si>
  <si>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</si>
  <si>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</si>
  <si>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</si>
  <si>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</si>
  <si>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</si>
  <si>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</si>
  <si>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</si>
  <si>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</si>
  <si>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</si>
  <si>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</si>
  <si>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</si>
  <si>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</si>
  <si>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</si>
  <si>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</si>
  <si>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</si>
  <si>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</si>
  <si>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</si>
  <si>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</si>
  <si>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</si>
  <si>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</si>
  <si>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</si>
  <si>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</si>
  <si>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434329</t>
  </si>
  <si>
    <t>46</t>
  </si>
  <si>
    <t>02</t>
  </si>
  <si>
    <t>0</t>
  </si>
  <si>
    <t>000</t>
  </si>
  <si>
    <t>熊本県　西原村</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</si>
  <si>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</si>
  <si>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</si>
  <si>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</si>
  <si>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</si>
  <si>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</si>
  <si>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</si>
  <si>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</si>
  <si>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</si>
  <si>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</si>
  <si>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</si>
  <si>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ほとんどの施設が昭和61年（1986年）に建設を行っています。現在のところ、老朽化による事業への影響はありません。しかし、配水池などの施設や水道管ともに年々老朽化が進んでいるため、計画的・効率的な更新を実施していく必要がある。また老朽管については管路更新整備計画を策定し、効率的な布設替えを行い安定的な給水確保を図る必要があります。</t>
    <rPh sb="5" eb="7">
      <t>シセツ</t>
    </rPh>
    <rPh sb="8" eb="10">
      <t>ショウワ</t>
    </rPh>
    <rPh sb="12" eb="13">
      <t>ネン</t>
    </rPh>
    <rPh sb="18" eb="19">
      <t>ネン</t>
    </rPh>
    <rPh sb="21" eb="23">
      <t>ケンセツ</t>
    </rPh>
    <rPh sb="24" eb="25">
      <t>オコナ</t>
    </rPh>
    <rPh sb="31" eb="33">
      <t>ゲンザイ</t>
    </rPh>
    <rPh sb="38" eb="41">
      <t>ロウキュウカ</t>
    </rPh>
    <rPh sb="44" eb="46">
      <t>ジギョウ</t>
    </rPh>
    <rPh sb="48" eb="50">
      <t>エイキョウ</t>
    </rPh>
    <rPh sb="61" eb="64">
      <t>ハイスイチ</t>
    </rPh>
    <rPh sb="67" eb="69">
      <t>シセツ</t>
    </rPh>
    <rPh sb="70" eb="73">
      <t>スイドウカン</t>
    </rPh>
    <rPh sb="76" eb="78">
      <t>ネンネン</t>
    </rPh>
    <rPh sb="78" eb="81">
      <t>ロウキュウカ</t>
    </rPh>
    <rPh sb="82" eb="83">
      <t>スス</t>
    </rPh>
    <rPh sb="90" eb="93">
      <t>ケイカクテキ</t>
    </rPh>
    <rPh sb="94" eb="97">
      <t>コウリツテキ</t>
    </rPh>
    <rPh sb="98" eb="100">
      <t>コウシン</t>
    </rPh>
    <rPh sb="101" eb="103">
      <t>ジッシ</t>
    </rPh>
    <rPh sb="107" eb="109">
      <t>ヒツヨウ</t>
    </rPh>
    <rPh sb="115" eb="117">
      <t>ロウキュウ</t>
    </rPh>
    <rPh sb="117" eb="118">
      <t>カン</t>
    </rPh>
    <rPh sb="123" eb="125">
      <t>カンロ</t>
    </rPh>
    <rPh sb="125" eb="127">
      <t>コウシン</t>
    </rPh>
    <rPh sb="127" eb="129">
      <t>セイビ</t>
    </rPh>
    <rPh sb="129" eb="131">
      <t>ケイカク</t>
    </rPh>
    <rPh sb="132" eb="134">
      <t>サクテイ</t>
    </rPh>
    <rPh sb="136" eb="139">
      <t>コウリツテキ</t>
    </rPh>
    <rPh sb="140" eb="143">
      <t>フセツガ</t>
    </rPh>
    <rPh sb="145" eb="146">
      <t>オコナ</t>
    </rPh>
    <rPh sb="147" eb="150">
      <t>アンテイテキ</t>
    </rPh>
    <rPh sb="151" eb="153">
      <t>キュウスイ</t>
    </rPh>
    <rPh sb="153" eb="155">
      <t>カクホ</t>
    </rPh>
    <rPh sb="156" eb="157">
      <t>ハカ</t>
    </rPh>
    <rPh sb="158" eb="160">
      <t>ヒツヨウ</t>
    </rPh>
    <phoneticPr fontId="5"/>
  </si>
  <si>
    <t>　経営の健全性及び効率性に係る指標を分析すると、おおむね健全な状態ではありますが、配水管などの構築物の耐用年数を考えながら、計画的に施設更新の計画を立てる必要があると、考えております。</t>
    <rPh sb="1" eb="3">
      <t>ケイエイ</t>
    </rPh>
    <rPh sb="4" eb="7">
      <t>ケンゼンセイ</t>
    </rPh>
    <rPh sb="7" eb="8">
      <t>オヨ</t>
    </rPh>
    <rPh sb="9" eb="12">
      <t>コウリツセイ</t>
    </rPh>
    <rPh sb="13" eb="14">
      <t>カカ</t>
    </rPh>
    <rPh sb="15" eb="17">
      <t>シヒョウ</t>
    </rPh>
    <rPh sb="18" eb="20">
      <t>ブンセキ</t>
    </rPh>
    <rPh sb="28" eb="30">
      <t>ケンゼン</t>
    </rPh>
    <rPh sb="31" eb="33">
      <t>ジョウタイ</t>
    </rPh>
    <rPh sb="41" eb="44">
      <t>ハイスイカン</t>
    </rPh>
    <rPh sb="47" eb="50">
      <t>コウチクブツ</t>
    </rPh>
    <rPh sb="51" eb="53">
      <t>タイヨウ</t>
    </rPh>
    <rPh sb="53" eb="55">
      <t>ネンスウ</t>
    </rPh>
    <rPh sb="56" eb="57">
      <t>カンガ</t>
    </rPh>
    <rPh sb="62" eb="65">
      <t>ケイカクテキ</t>
    </rPh>
    <rPh sb="66" eb="68">
      <t>シセツ</t>
    </rPh>
    <rPh sb="68" eb="70">
      <t>コウシン</t>
    </rPh>
    <rPh sb="71" eb="73">
      <t>ケイカク</t>
    </rPh>
    <rPh sb="74" eb="75">
      <t>タ</t>
    </rPh>
    <rPh sb="77" eb="79">
      <t>ヒツヨウ</t>
    </rPh>
    <rPh sb="84" eb="85">
      <t>カンガ</t>
    </rPh>
    <phoneticPr fontId="5"/>
  </si>
  <si>
    <t>①経常収支比率は、類似団体平均値及び令和６年度全国平均を下回っているが、１００％を超えているため健全経営ができています。
②累積欠損金比率は０％ですので、健全経営ができています。
③流動比率は、令和４年度は一時的に、新工業団地整備計画による業務委託等により約5,000千円発生したために下がりましたが、令和5年度からは標準的な水準に戻っています。今後、配水池工事等を予定しているため、財政状況に考慮し、健全経営を図っていきます。
④企業債残高対給水収益比率は、令和６年度において建設改良事業の実施に伴う企業債の新規借り入により、一時的に比率上昇しているが計画的な施設整備によるものであり、将来的な経営安定化に資するものである。今後も計画的な企業債の償還および経営効率化の推進し、本比率の低減を図る。
⑤料金回収率が低下した理由については、水源地さく井工事により、給水原価が上昇したためである。
⑥給水原価は、水源地さく井工事や動力費の増により上昇傾向となっている。類似団体平均値よりも高くなっており、更なる経常経費の節減や有収水量の確保を図る必要がある。
⑦施設利用率は、全国平均を上回っているので、健全経営ができていると判断しています。
⑧契約率は企業の生産量に連動するため、景気に左右される要素を持っています。現状、契約水量は年々増加しておりますが、今後工業団地の整備予定があるため、水道施設等の整備も検討が必要となる可能性があります。</t>
    <rPh sb="1" eb="3">
      <t>ケイジョウ</t>
    </rPh>
    <rPh sb="3" eb="5">
      <t>シュウシ</t>
    </rPh>
    <rPh sb="5" eb="7">
      <t>ヒリツ</t>
    </rPh>
    <rPh sb="9" eb="11">
      <t>ルイジ</t>
    </rPh>
    <rPh sb="11" eb="13">
      <t>ダンタイ</t>
    </rPh>
    <rPh sb="13" eb="16">
      <t>ヘイキンチ</t>
    </rPh>
    <rPh sb="16" eb="17">
      <t>オヨ</t>
    </rPh>
    <rPh sb="18" eb="20">
      <t>レイワ</t>
    </rPh>
    <rPh sb="21" eb="23">
      <t>ネンド</t>
    </rPh>
    <rPh sb="23" eb="25">
      <t>ゼンコク</t>
    </rPh>
    <rPh sb="25" eb="27">
      <t>ヘイキン</t>
    </rPh>
    <rPh sb="28" eb="30">
      <t>シタマワ</t>
    </rPh>
    <rPh sb="41" eb="42">
      <t>コ</t>
    </rPh>
    <rPh sb="48" eb="50">
      <t>ケンゼン</t>
    </rPh>
    <rPh sb="50" eb="52">
      <t>ケイエイ</t>
    </rPh>
    <rPh sb="62" eb="64">
      <t>ルイセキ</t>
    </rPh>
    <rPh sb="64" eb="66">
      <t>ケッソン</t>
    </rPh>
    <rPh sb="66" eb="67">
      <t>キン</t>
    </rPh>
    <rPh sb="67" eb="69">
      <t>ヒリツ</t>
    </rPh>
    <rPh sb="77" eb="79">
      <t>ケンゼン</t>
    </rPh>
    <rPh sb="79" eb="81">
      <t>ケイエイ</t>
    </rPh>
    <rPh sb="91" eb="93">
      <t>リュウドウ</t>
    </rPh>
    <rPh sb="93" eb="95">
      <t>ヒリツ</t>
    </rPh>
    <rPh sb="97" eb="99">
      <t>レイワ</t>
    </rPh>
    <rPh sb="100" eb="102">
      <t>ネンド</t>
    </rPh>
    <rPh sb="103" eb="106">
      <t>イチジテキ</t>
    </rPh>
    <rPh sb="108" eb="111">
      <t>シンコウギョウ</t>
    </rPh>
    <rPh sb="111" eb="113">
      <t>ダンチ</t>
    </rPh>
    <rPh sb="113" eb="115">
      <t>セイビ</t>
    </rPh>
    <rPh sb="115" eb="117">
      <t>ケイカク</t>
    </rPh>
    <rPh sb="120" eb="122">
      <t>ギョウム</t>
    </rPh>
    <rPh sb="122" eb="124">
      <t>イタク</t>
    </rPh>
    <rPh sb="124" eb="125">
      <t>トウ</t>
    </rPh>
    <rPh sb="128" eb="129">
      <t>ヤク</t>
    </rPh>
    <rPh sb="134" eb="136">
      <t>センエン</t>
    </rPh>
    <rPh sb="136" eb="138">
      <t>ハッセイ</t>
    </rPh>
    <rPh sb="143" eb="144">
      <t>サ</t>
    </rPh>
    <rPh sb="151" eb="153">
      <t>レイワ</t>
    </rPh>
    <rPh sb="154" eb="156">
      <t>ネンド</t>
    </rPh>
    <rPh sb="159" eb="162">
      <t>ヒョウジュンテキ</t>
    </rPh>
    <rPh sb="163" eb="165">
      <t>スイジュン</t>
    </rPh>
    <rPh sb="166" eb="167">
      <t>モド</t>
    </rPh>
    <rPh sb="173" eb="175">
      <t>コンゴ</t>
    </rPh>
    <rPh sb="216" eb="218">
      <t>キギョウ</t>
    </rPh>
    <rPh sb="218" eb="219">
      <t>サイ</t>
    </rPh>
    <rPh sb="219" eb="221">
      <t>ザンダカ</t>
    </rPh>
    <rPh sb="221" eb="222">
      <t>タイ</t>
    </rPh>
    <rPh sb="222" eb="224">
      <t>キュウスイ</t>
    </rPh>
    <rPh sb="224" eb="226">
      <t>シュウエキ</t>
    </rPh>
    <rPh sb="226" eb="228">
      <t>ヒリツ</t>
    </rPh>
    <rPh sb="230" eb="232">
      <t>レイワ</t>
    </rPh>
    <rPh sb="233" eb="235">
      <t>ネンド</t>
    </rPh>
    <rPh sb="313" eb="315">
      <t>コンゴ</t>
    </rPh>
    <rPh sb="316" eb="319">
      <t>ケイカクテキ</t>
    </rPh>
    <rPh sb="320" eb="323">
      <t>キギョウサイ</t>
    </rPh>
    <rPh sb="324" eb="326">
      <t>ショウカン</t>
    </rPh>
    <rPh sb="329" eb="331">
      <t>ケイエイ</t>
    </rPh>
    <rPh sb="331" eb="334">
      <t>コウリツカ</t>
    </rPh>
    <rPh sb="335" eb="337">
      <t>スイシン</t>
    </rPh>
    <rPh sb="339" eb="342">
      <t>ホンヒリツ</t>
    </rPh>
    <rPh sb="343" eb="345">
      <t>テイゲン</t>
    </rPh>
    <rPh sb="346" eb="347">
      <t>ハカ</t>
    </rPh>
    <rPh sb="351" eb="353">
      <t>リョウキン</t>
    </rPh>
    <rPh sb="353" eb="355">
      <t>カイシュウ</t>
    </rPh>
    <rPh sb="355" eb="356">
      <t>リツ</t>
    </rPh>
    <rPh sb="357" eb="359">
      <t>テイカ</t>
    </rPh>
    <rPh sb="361" eb="363">
      <t>リユウ</t>
    </rPh>
    <rPh sb="369" eb="372">
      <t>スイゲンチ</t>
    </rPh>
    <rPh sb="374" eb="375">
      <t>イ</t>
    </rPh>
    <rPh sb="375" eb="377">
      <t>コウジ</t>
    </rPh>
    <rPh sb="381" eb="383">
      <t>キュウスイ</t>
    </rPh>
    <rPh sb="383" eb="385">
      <t>ゲンカ</t>
    </rPh>
    <rPh sb="386" eb="388">
      <t>ジョウショウ</t>
    </rPh>
    <rPh sb="398" eb="400">
      <t>キュウスイ</t>
    </rPh>
    <rPh sb="400" eb="402">
      <t>ゲンカ</t>
    </rPh>
    <rPh sb="404" eb="407">
      <t>スイゲンチ</t>
    </rPh>
    <rPh sb="409" eb="410">
      <t>イ</t>
    </rPh>
    <rPh sb="410" eb="412">
      <t>コウジ</t>
    </rPh>
    <rPh sb="413" eb="415">
      <t>ドウリョク</t>
    </rPh>
    <rPh sb="415" eb="416">
      <t>ヒ</t>
    </rPh>
    <rPh sb="417" eb="418">
      <t>ゾウ</t>
    </rPh>
    <rPh sb="421" eb="423">
      <t>ジョウショウ</t>
    </rPh>
    <rPh sb="423" eb="425">
      <t>ケイコウ</t>
    </rPh>
    <rPh sb="432" eb="434">
      <t>ルイジ</t>
    </rPh>
    <rPh sb="434" eb="436">
      <t>ダンタイ</t>
    </rPh>
    <rPh sb="436" eb="439">
      <t>ヘイキンチ</t>
    </rPh>
    <rPh sb="442" eb="443">
      <t>タカ</t>
    </rPh>
    <rPh sb="450" eb="451">
      <t>サラ</t>
    </rPh>
    <rPh sb="453" eb="455">
      <t>ケイジョウ</t>
    </rPh>
    <rPh sb="455" eb="457">
      <t>ケイヒ</t>
    </rPh>
    <rPh sb="458" eb="460">
      <t>セツゲン</t>
    </rPh>
    <rPh sb="461" eb="463">
      <t>ユウシュウ</t>
    </rPh>
    <rPh sb="463" eb="465">
      <t>スイリョウ</t>
    </rPh>
    <rPh sb="466" eb="468">
      <t>カクホ</t>
    </rPh>
    <rPh sb="469" eb="470">
      <t>ハカ</t>
    </rPh>
    <rPh sb="471" eb="473">
      <t>ヒツヨウ</t>
    </rPh>
    <rPh sb="479" eb="481">
      <t>シセツ</t>
    </rPh>
    <rPh sb="481" eb="483">
      <t>リヨウ</t>
    </rPh>
    <rPh sb="483" eb="484">
      <t>リツ</t>
    </rPh>
    <rPh sb="486" eb="488">
      <t>ゼンコク</t>
    </rPh>
    <rPh sb="488" eb="490">
      <t>ヘイキン</t>
    </rPh>
    <rPh sb="491" eb="493">
      <t>ウワマワ</t>
    </rPh>
    <rPh sb="500" eb="502">
      <t>ケンゼン</t>
    </rPh>
    <rPh sb="502" eb="504">
      <t>ケイエイ</t>
    </rPh>
    <rPh sb="511" eb="513">
      <t>ハンダン</t>
    </rPh>
    <rPh sb="521" eb="524">
      <t>ケイヤクリツ</t>
    </rPh>
    <rPh sb="525" eb="527">
      <t>キギョウ</t>
    </rPh>
    <rPh sb="528" eb="530">
      <t>セイサン</t>
    </rPh>
    <rPh sb="530" eb="531">
      <t>リョウ</t>
    </rPh>
    <rPh sb="532" eb="534">
      <t>レンドウ</t>
    </rPh>
    <rPh sb="539" eb="541">
      <t>ケイキ</t>
    </rPh>
    <rPh sb="542" eb="544">
      <t>サユウ</t>
    </rPh>
    <rPh sb="547" eb="549">
      <t>ヨウソ</t>
    </rPh>
    <rPh sb="550" eb="551">
      <t>モ</t>
    </rPh>
    <rPh sb="557" eb="559">
      <t>ゲンジョウ</t>
    </rPh>
    <rPh sb="560" eb="562">
      <t>ケイヤク</t>
    </rPh>
    <rPh sb="562" eb="564">
      <t>スイリョウ</t>
    </rPh>
    <rPh sb="565" eb="567">
      <t>ネンネン</t>
    </rPh>
    <rPh sb="567" eb="569">
      <t>ゾウカ</t>
    </rPh>
    <rPh sb="577" eb="579">
      <t>コンゴ</t>
    </rPh>
    <rPh sb="579" eb="581">
      <t>コウギョウ</t>
    </rPh>
    <rPh sb="581" eb="583">
      <t>ダンチ</t>
    </rPh>
    <rPh sb="584" eb="586">
      <t>セイビ</t>
    </rPh>
    <rPh sb="586" eb="588">
      <t>ヨテイ</t>
    </rPh>
    <rPh sb="594" eb="596">
      <t>スイドウ</t>
    </rPh>
    <rPh sb="596" eb="598">
      <t>シセツ</t>
    </rPh>
    <rPh sb="598" eb="599">
      <t>トウ</t>
    </rPh>
    <rPh sb="600" eb="602">
      <t>セイビ</t>
    </rPh>
    <rPh sb="603" eb="605">
      <t>ケントウ</t>
    </rPh>
    <rPh sb="606" eb="608">
      <t>ヒツヨウ</t>
    </rPh>
    <rPh sb="611" eb="61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</si>
</sst>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81.83</c:v>
                </c:pt>
                <c:pt idx="1">
                  <c:v>82.5</c:v>
                </c:pt>
                <c:pt idx="2">
                  <c:v>81.78</c:v>
                </c:pt>
                <c:pt idx="3">
                  <c:v>85.07</c:v>
                </c:pt>
                <c:pt idx="4">
                  <c:v>70.28</c:v>
                </c:pt>
              </c:numCache>
            </c:numRef>
          </c:val>
          <c:extLst>
            <c:ext xmlns:c16="http://schemas.microsoft.com/office/drawing/2014/chart" uri="{C3380CC4-5D6E-409C-BE32-E72D297353CC}">
              <c16:uniqueId val="{00000000-6B5B-4D26-BC18-9533A96497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6B5B-4D26-BC18-9533A96497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2D-4D3D-AA2F-B8C664935F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542D-4D3D-AA2F-B8C664935F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195.25</c:v>
                </c:pt>
                <c:pt idx="1">
                  <c:v>173.09</c:v>
                </c:pt>
                <c:pt idx="2">
                  <c:v>185.58</c:v>
                </c:pt>
                <c:pt idx="3">
                  <c:v>121.3</c:v>
                </c:pt>
                <c:pt idx="4">
                  <c:v>102.12</c:v>
                </c:pt>
              </c:numCache>
            </c:numRef>
          </c:val>
          <c:extLst>
            <c:ext xmlns:c16="http://schemas.microsoft.com/office/drawing/2014/chart" uri="{C3380CC4-5D6E-409C-BE32-E72D297353CC}">
              <c16:uniqueId val="{00000000-743C-4400-931C-799F97E8275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743C-4400-931C-799F97E8275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3F-4E35-8E88-114CD6B990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BF3F-4E35-8E88-114CD6B990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92-4B48-A3B8-04CCEC7061A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5692-4B48-A3B8-04CCEC7061A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26170.400000000001</c:v>
                </c:pt>
                <c:pt idx="1">
                  <c:v>20925.32</c:v>
                </c:pt>
                <c:pt idx="2">
                  <c:v>3643.91</c:v>
                </c:pt>
                <c:pt idx="3">
                  <c:v>22916.94</c:v>
                </c:pt>
                <c:pt idx="4">
                  <c:v>16245.71</c:v>
                </c:pt>
              </c:numCache>
            </c:numRef>
          </c:val>
          <c:extLst>
            <c:ext xmlns:c16="http://schemas.microsoft.com/office/drawing/2014/chart" uri="{C3380CC4-5D6E-409C-BE32-E72D297353CC}">
              <c16:uniqueId val="{00000000-30B5-4CA3-A26F-43E9F064D4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30B5-4CA3-A26F-43E9F064D4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606.94000000000005</c:v>
                </c:pt>
              </c:numCache>
            </c:numRef>
          </c:val>
          <c:extLst>
            <c:ext xmlns:c16="http://schemas.microsoft.com/office/drawing/2014/chart" uri="{C3380CC4-5D6E-409C-BE32-E72D297353CC}">
              <c16:uniqueId val="{00000000-F924-4548-90DD-A92DD62DA4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F924-4548-90DD-A92DD62DA4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131.93</c:v>
                </c:pt>
                <c:pt idx="1">
                  <c:v>102.06</c:v>
                </c:pt>
                <c:pt idx="2">
                  <c:v>120.62</c:v>
                </c:pt>
                <c:pt idx="3">
                  <c:v>78.709999999999994</c:v>
                </c:pt>
                <c:pt idx="4">
                  <c:v>63.04</c:v>
                </c:pt>
              </c:numCache>
            </c:numRef>
          </c:val>
          <c:extLst>
            <c:ext xmlns:c16="http://schemas.microsoft.com/office/drawing/2014/chart" uri="{C3380CC4-5D6E-409C-BE32-E72D297353CC}">
              <c16:uniqueId val="{00000000-E78D-43D9-A484-7392E83CCE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E78D-43D9-A484-7392E83CCE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42.45</c:v>
                </c:pt>
                <c:pt idx="1">
                  <c:v>50.97</c:v>
                </c:pt>
                <c:pt idx="2">
                  <c:v>50</c:v>
                </c:pt>
                <c:pt idx="3">
                  <c:v>76.13</c:v>
                </c:pt>
                <c:pt idx="4">
                  <c:v>96.48</c:v>
                </c:pt>
              </c:numCache>
            </c:numRef>
          </c:val>
          <c:extLst>
            <c:ext xmlns:c16="http://schemas.microsoft.com/office/drawing/2014/chart" uri="{C3380CC4-5D6E-409C-BE32-E72D297353CC}">
              <c16:uniqueId val="{00000000-4772-4AE6-B398-433DFE8566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4772-4AE6-B398-433DFE8566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54</c:v>
                </c:pt>
                <c:pt idx="1">
                  <c:v>68.75</c:v>
                </c:pt>
                <c:pt idx="2">
                  <c:v>60.92</c:v>
                </c:pt>
                <c:pt idx="3">
                  <c:v>58</c:v>
                </c:pt>
                <c:pt idx="4">
                  <c:v>54.5</c:v>
                </c:pt>
              </c:numCache>
            </c:numRef>
          </c:val>
          <c:extLst>
            <c:ext xmlns:c16="http://schemas.microsoft.com/office/drawing/2014/chart" uri="{C3380CC4-5D6E-409C-BE32-E72D297353CC}">
              <c16:uniqueId val="{00000000-14C4-418E-AA99-8910B6EA54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14C4-418E-AA99-8910B6EA54E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68</c:v>
                </c:pt>
                <c:pt idx="1">
                  <c:v>73.83</c:v>
                </c:pt>
                <c:pt idx="2">
                  <c:v>78.83</c:v>
                </c:pt>
                <c:pt idx="3">
                  <c:v>69.67</c:v>
                </c:pt>
                <c:pt idx="4">
                  <c:v>69.67</c:v>
                </c:pt>
              </c:numCache>
            </c:numRef>
          </c:val>
          <c:extLst>
            <c:ext xmlns:c16="http://schemas.microsoft.com/office/drawing/2014/chart" uri="{C3380CC4-5D6E-409C-BE32-E72D297353CC}">
              <c16:uniqueId val="{00000000-1000-4036-895A-1C609C2853C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1000-4036-895A-1C609C2853C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election activeCell="RN36" sqref="RN36"/>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熊本県　西原村</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1200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654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75</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8</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836</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108</v>
      </c>
      <c r="SN16" s="103"/>
      <c r="SO16" s="103"/>
      <c r="SP16" s="103"/>
      <c r="SQ16" s="103"/>
      <c r="SR16" s="103"/>
      <c r="SS16" s="103"/>
      <c r="ST16" s="103"/>
      <c r="SU16" s="103"/>
      <c r="SV16" s="103"/>
      <c r="SW16" s="103"/>
      <c r="SX16" s="103"/>
      <c r="SY16" s="103"/>
      <c r="SZ16" s="103"/>
      <c r="TA16" s="104"/>
    </row>
    <row r="17" spans="1:521" ht="13.5" customHeight="1">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195.25</v>
      </c>
      <c r="Y32" s="121"/>
      <c r="Z32" s="121"/>
      <c r="AA32" s="121"/>
      <c r="AB32" s="121"/>
      <c r="AC32" s="121"/>
      <c r="AD32" s="121"/>
      <c r="AE32" s="121"/>
      <c r="AF32" s="121"/>
      <c r="AG32" s="121"/>
      <c r="AH32" s="121"/>
      <c r="AI32" s="121"/>
      <c r="AJ32" s="121"/>
      <c r="AK32" s="121"/>
      <c r="AL32" s="121"/>
      <c r="AM32" s="121"/>
      <c r="AN32" s="121"/>
      <c r="AO32" s="121"/>
      <c r="AP32" s="121"/>
      <c r="AQ32" s="122"/>
      <c r="AR32" s="120">
        <f>データ!U6</f>
        <v>173.09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185.58</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121.3</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102.12</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26170.400000000001</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20925.32</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3643.91</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22916.94</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16245.71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606.94000000000005</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131.93</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102.06</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120.62</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78.709999999999994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63.04</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42.45</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50.97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50</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76.13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96.48</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54</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68.75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60.92</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54.5</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68</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73.83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78.83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69.67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69.67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107</v>
      </c>
      <c r="SN68" s="103"/>
      <c r="SO68" s="103"/>
      <c r="SP68" s="103"/>
      <c r="SQ68" s="103"/>
      <c r="SR68" s="103"/>
      <c r="SS68" s="103"/>
      <c r="ST68" s="103"/>
      <c r="SU68" s="103"/>
      <c r="SV68" s="103"/>
      <c r="SW68" s="103"/>
      <c r="SX68" s="103"/>
      <c r="SY68" s="103"/>
      <c r="SZ68" s="103"/>
      <c r="TA68" s="104"/>
    </row>
    <row r="69" spans="1:521" ht="13.5" customHeight="1">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81.83</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82.5</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81.78</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85.07</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70.28</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55.32</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55.08</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56.95</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58</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56.39</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7.35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7.6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8.2100000000000009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11.15</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0.09</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0.4</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0.14000000000000001</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0.19</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0.06</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37</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38</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Td2gv87XnJK+H0hD8BWHSkuxHGJ5B6BUjlsBeV+SjAP0ieMncSxDAv7d0NTCljPQqNE0S6pf7DY2jSay9RQdA==" saltValue="impOls4CZv2f1wolyuRYUA=="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39</v>
      </c>
    </row>
    <row r="2" spans="1:140">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41</v>
      </c>
      <c r="B3" s="29" t="s">
        <v>42</v>
      </c>
      <c r="C3" s="29" t="s">
        <v>43</v>
      </c>
      <c r="D3" s="29" t="s">
        <v>44</v>
      </c>
      <c r="E3" s="29" t="s">
        <v>45</v>
      </c>
      <c r="F3" s="29" t="s">
        <v>46</v>
      </c>
      <c r="G3" s="29" t="s">
        <v>47</v>
      </c>
      <c r="H3" s="146" t="s">
        <v>48</v>
      </c>
      <c r="I3" s="147"/>
      <c r="J3" s="147"/>
      <c r="K3" s="147"/>
      <c r="L3" s="147"/>
      <c r="M3" s="147"/>
      <c r="N3" s="147"/>
      <c r="O3" s="147"/>
      <c r="P3" s="147"/>
      <c r="Q3" s="147"/>
      <c r="R3" s="147"/>
      <c r="S3" s="147"/>
      <c r="T3" s="150" t="s">
        <v>49</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50</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51</v>
      </c>
      <c r="B4" s="30"/>
      <c r="C4" s="30"/>
      <c r="D4" s="30"/>
      <c r="E4" s="30"/>
      <c r="F4" s="30"/>
      <c r="G4" s="30"/>
      <c r="H4" s="148"/>
      <c r="I4" s="149"/>
      <c r="J4" s="149"/>
      <c r="K4" s="149"/>
      <c r="L4" s="149"/>
      <c r="M4" s="149"/>
      <c r="N4" s="149"/>
      <c r="O4" s="149"/>
      <c r="P4" s="149"/>
      <c r="Q4" s="149"/>
      <c r="R4" s="149"/>
      <c r="S4" s="149"/>
      <c r="T4" s="145" t="s">
        <v>52</v>
      </c>
      <c r="U4" s="145"/>
      <c r="V4" s="145"/>
      <c r="W4" s="145"/>
      <c r="X4" s="145"/>
      <c r="Y4" s="145"/>
      <c r="Z4" s="145"/>
      <c r="AA4" s="145"/>
      <c r="AB4" s="145"/>
      <c r="AC4" s="145"/>
      <c r="AD4" s="145"/>
      <c r="AE4" s="145" t="s">
        <v>53</v>
      </c>
      <c r="AF4" s="145"/>
      <c r="AG4" s="145"/>
      <c r="AH4" s="145"/>
      <c r="AI4" s="145"/>
      <c r="AJ4" s="145"/>
      <c r="AK4" s="145"/>
      <c r="AL4" s="145"/>
      <c r="AM4" s="145"/>
      <c r="AN4" s="145"/>
      <c r="AO4" s="145"/>
      <c r="AP4" s="145" t="s">
        <v>54</v>
      </c>
      <c r="AQ4" s="145"/>
      <c r="AR4" s="145"/>
      <c r="AS4" s="145"/>
      <c r="AT4" s="145"/>
      <c r="AU4" s="145"/>
      <c r="AV4" s="145"/>
      <c r="AW4" s="145"/>
      <c r="AX4" s="145"/>
      <c r="AY4" s="145"/>
      <c r="AZ4" s="145"/>
      <c r="BA4" s="145" t="s">
        <v>55</v>
      </c>
      <c r="BB4" s="145"/>
      <c r="BC4" s="145"/>
      <c r="BD4" s="145"/>
      <c r="BE4" s="145"/>
      <c r="BF4" s="145"/>
      <c r="BG4" s="145"/>
      <c r="BH4" s="145"/>
      <c r="BI4" s="145"/>
      <c r="BJ4" s="145"/>
      <c r="BK4" s="145"/>
      <c r="BL4" s="145" t="s">
        <v>56</v>
      </c>
      <c r="BM4" s="145"/>
      <c r="BN4" s="145"/>
      <c r="BO4" s="145"/>
      <c r="BP4" s="145"/>
      <c r="BQ4" s="145"/>
      <c r="BR4" s="145"/>
      <c r="BS4" s="145"/>
      <c r="BT4" s="145"/>
      <c r="BU4" s="145"/>
      <c r="BV4" s="145"/>
      <c r="BW4" s="145" t="s">
        <v>57</v>
      </c>
      <c r="BX4" s="145"/>
      <c r="BY4" s="145"/>
      <c r="BZ4" s="145"/>
      <c r="CA4" s="145"/>
      <c r="CB4" s="145"/>
      <c r="CC4" s="145"/>
      <c r="CD4" s="145"/>
      <c r="CE4" s="145"/>
      <c r="CF4" s="145"/>
      <c r="CG4" s="145"/>
      <c r="CH4" s="145" t="s">
        <v>58</v>
      </c>
      <c r="CI4" s="145"/>
      <c r="CJ4" s="145"/>
      <c r="CK4" s="145"/>
      <c r="CL4" s="145"/>
      <c r="CM4" s="145"/>
      <c r="CN4" s="145"/>
      <c r="CO4" s="145"/>
      <c r="CP4" s="145"/>
      <c r="CQ4" s="145"/>
      <c r="CR4" s="145"/>
      <c r="CS4" s="145" t="s">
        <v>59</v>
      </c>
      <c r="CT4" s="145"/>
      <c r="CU4" s="145"/>
      <c r="CV4" s="145"/>
      <c r="CW4" s="145"/>
      <c r="CX4" s="145"/>
      <c r="CY4" s="145"/>
      <c r="CZ4" s="145"/>
      <c r="DA4" s="145"/>
      <c r="DB4" s="145"/>
      <c r="DC4" s="145"/>
      <c r="DD4" s="145" t="s">
        <v>60</v>
      </c>
      <c r="DE4" s="145"/>
      <c r="DF4" s="145"/>
      <c r="DG4" s="145"/>
      <c r="DH4" s="145"/>
      <c r="DI4" s="145"/>
      <c r="DJ4" s="145"/>
      <c r="DK4" s="145"/>
      <c r="DL4" s="145"/>
      <c r="DM4" s="145"/>
      <c r="DN4" s="145"/>
      <c r="DO4" s="145" t="s">
        <v>61</v>
      </c>
      <c r="DP4" s="145"/>
      <c r="DQ4" s="145"/>
      <c r="DR4" s="145"/>
      <c r="DS4" s="145"/>
      <c r="DT4" s="145"/>
      <c r="DU4" s="145"/>
      <c r="DV4" s="145"/>
      <c r="DW4" s="145"/>
      <c r="DX4" s="145"/>
      <c r="DY4" s="145"/>
      <c r="DZ4" s="145" t="s">
        <v>62</v>
      </c>
      <c r="EA4" s="145"/>
      <c r="EB4" s="145"/>
      <c r="EC4" s="145"/>
      <c r="ED4" s="145"/>
      <c r="EE4" s="145"/>
      <c r="EF4" s="145"/>
      <c r="EG4" s="145"/>
      <c r="EH4" s="145"/>
      <c r="EI4" s="145"/>
      <c r="EJ4" s="145"/>
    </row>
    <row r="5" spans="1:140">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c r="A6" s="28" t="s">
        <v>88</v>
      </c>
      <c r="B6" s="33"/>
      <c r="C6" s="33"/>
      <c r="D6" s="33"/>
      <c r="E6" s="33"/>
      <c r="F6" s="33"/>
      <c r="G6" s="33"/>
      <c r="H6" s="33"/>
      <c r="I6" s="33"/>
      <c r="J6" s="33"/>
      <c r="K6" s="33"/>
      <c r="L6" s="33"/>
      <c r="M6" s="33"/>
      <c r="N6" s="33"/>
      <c r="O6" s="33"/>
      <c r="P6" s="33"/>
      <c r="Q6" s="34"/>
      <c r="R6" s="33"/>
      <c r="S6" s="33"/>
      <c r="T6" s="35">
        <f t="shared" ref="T6:CE6" si="3">T7</f>
        <v>195.25</v>
      </c>
      <c r="U6" s="35">
        <f>U7</f>
        <v>173.09</v>
      </c>
      <c r="V6" s="35">
        <f>V7</f>
        <v>185.58</v>
      </c>
      <c r="W6" s="35">
        <f>W7</f>
        <v>121.3</v>
      </c>
      <c r="X6" s="35">
        <f t="shared" si="3"/>
        <v>102.12</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26170.400000000001</v>
      </c>
      <c r="AQ6" s="35">
        <f>AQ7</f>
        <v>20925.32</v>
      </c>
      <c r="AR6" s="35">
        <f>AR7</f>
        <v>3643.91</v>
      </c>
      <c r="AS6" s="35">
        <f>AS7</f>
        <v>22916.94</v>
      </c>
      <c r="AT6" s="35">
        <f t="shared" si="3"/>
        <v>16245.71</v>
      </c>
      <c r="AU6" s="35">
        <f t="shared" si="3"/>
        <v>819.73</v>
      </c>
      <c r="AV6" s="35">
        <f t="shared" si="3"/>
        <v>834.05</v>
      </c>
      <c r="AW6" s="35">
        <f t="shared" si="3"/>
        <v>1011.55</v>
      </c>
      <c r="AX6" s="35">
        <f t="shared" si="3"/>
        <v>913.57</v>
      </c>
      <c r="AY6" s="35">
        <f t="shared" si="3"/>
        <v>973.79</v>
      </c>
      <c r="AZ6" s="33" t="str">
        <f>IF(AZ7="-","【-】","【"&amp;SUBSTITUTE(TEXT(AZ7,"#,##0.00"),"-","△")&amp;"】")</f>
        <v>【439.16】</v>
      </c>
      <c r="BA6" s="35">
        <f t="shared" si="3"/>
        <v>0</v>
      </c>
      <c r="BB6" s="35">
        <f>BB7</f>
        <v>0</v>
      </c>
      <c r="BC6" s="35">
        <f>BC7</f>
        <v>0</v>
      </c>
      <c r="BD6" s="35">
        <f>BD7</f>
        <v>0</v>
      </c>
      <c r="BE6" s="35">
        <f t="shared" si="3"/>
        <v>606.94000000000005</v>
      </c>
      <c r="BF6" s="35">
        <f t="shared" si="3"/>
        <v>490.39</v>
      </c>
      <c r="BG6" s="35">
        <f t="shared" si="3"/>
        <v>475.44</v>
      </c>
      <c r="BH6" s="35">
        <f t="shared" si="3"/>
        <v>413.6</v>
      </c>
      <c r="BI6" s="35">
        <f t="shared" si="3"/>
        <v>398.17</v>
      </c>
      <c r="BJ6" s="35">
        <f t="shared" si="3"/>
        <v>388.41</v>
      </c>
      <c r="BK6" s="33" t="str">
        <f>IF(BK7="-","【-】","【"&amp;SUBSTITUTE(TEXT(BK7,"#,##0.00"),"-","△")&amp;"】")</f>
        <v>【227.97】</v>
      </c>
      <c r="BL6" s="35">
        <f t="shared" si="3"/>
        <v>131.93</v>
      </c>
      <c r="BM6" s="35">
        <f>BM7</f>
        <v>102.06</v>
      </c>
      <c r="BN6" s="35">
        <f>BN7</f>
        <v>120.62</v>
      </c>
      <c r="BO6" s="35">
        <f>BO7</f>
        <v>78.709999999999994</v>
      </c>
      <c r="BP6" s="35">
        <f t="shared" si="3"/>
        <v>63.04</v>
      </c>
      <c r="BQ6" s="35">
        <f t="shared" si="3"/>
        <v>90.8</v>
      </c>
      <c r="BR6" s="35">
        <f t="shared" si="3"/>
        <v>93.49</v>
      </c>
      <c r="BS6" s="35">
        <f t="shared" si="3"/>
        <v>94.77</v>
      </c>
      <c r="BT6" s="35">
        <f t="shared" si="3"/>
        <v>89.59</v>
      </c>
      <c r="BU6" s="35">
        <f t="shared" si="3"/>
        <v>88.44</v>
      </c>
      <c r="BV6" s="33" t="str">
        <f>IF(BV7="-","【-】","【"&amp;SUBSTITUTE(TEXT(BV7,"#,##0.00"),"-","△")&amp;"】")</f>
        <v>【107.69】</v>
      </c>
      <c r="BW6" s="35">
        <f t="shared" si="3"/>
        <v>42.45</v>
      </c>
      <c r="BX6" s="35">
        <f>BX7</f>
        <v>50.97</v>
      </c>
      <c r="BY6" s="35">
        <f>BY7</f>
        <v>50</v>
      </c>
      <c r="BZ6" s="35">
        <f>BZ7</f>
        <v>76.13</v>
      </c>
      <c r="CA6" s="35">
        <f t="shared" si="3"/>
        <v>96.48</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54</v>
      </c>
      <c r="CI6" s="35">
        <f>CI7</f>
        <v>68.75</v>
      </c>
      <c r="CJ6" s="35">
        <f>CJ7</f>
        <v>60.92</v>
      </c>
      <c r="CK6" s="35">
        <f>CK7</f>
        <v>58</v>
      </c>
      <c r="CL6" s="35">
        <f t="shared" si="5"/>
        <v>54.5</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68</v>
      </c>
      <c r="CT6" s="35">
        <f>CT7</f>
        <v>73.83</v>
      </c>
      <c r="CU6" s="35">
        <f>CU7</f>
        <v>78.83</v>
      </c>
      <c r="CV6" s="35">
        <f>CV7</f>
        <v>69.67</v>
      </c>
      <c r="CW6" s="35">
        <f t="shared" si="6"/>
        <v>69.67</v>
      </c>
      <c r="CX6" s="35">
        <f t="shared" si="6"/>
        <v>49.05</v>
      </c>
      <c r="CY6" s="35">
        <f t="shared" si="6"/>
        <v>50.94</v>
      </c>
      <c r="CZ6" s="35">
        <f t="shared" si="6"/>
        <v>49.76</v>
      </c>
      <c r="DA6" s="35">
        <f t="shared" si="6"/>
        <v>49.18</v>
      </c>
      <c r="DB6" s="35">
        <f t="shared" si="6"/>
        <v>52.48</v>
      </c>
      <c r="DC6" s="33" t="str">
        <f>IF(DC7="-","【-】","【"&amp;SUBSTITUTE(TEXT(DC7,"#,##0.00"),"-","△")&amp;"】")</f>
        <v>【77.20】</v>
      </c>
      <c r="DD6" s="35">
        <f t="shared" ref="DD6:DM6" si="7">DD7</f>
        <v>81.83</v>
      </c>
      <c r="DE6" s="35">
        <f>DE7</f>
        <v>82.5</v>
      </c>
      <c r="DF6" s="35">
        <f>DF7</f>
        <v>81.78</v>
      </c>
      <c r="DG6" s="35">
        <f>DG7</f>
        <v>85.07</v>
      </c>
      <c r="DH6" s="35">
        <f t="shared" si="7"/>
        <v>70.28</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c r="A7"/>
      <c r="B7" s="37" t="s">
        <v>89</v>
      </c>
      <c r="C7" s="37" t="s">
        <v>90</v>
      </c>
      <c r="D7" s="37" t="s">
        <v>91</v>
      </c>
      <c r="E7" s="37" t="s">
        <v>92</v>
      </c>
      <c r="F7" s="37" t="s">
        <v>93</v>
      </c>
      <c r="G7" s="37" t="s">
        <v>94</v>
      </c>
      <c r="H7" s="37" t="s">
        <v>95</v>
      </c>
      <c r="I7" s="37" t="s">
        <v>96</v>
      </c>
      <c r="J7" s="37" t="s">
        <v>97</v>
      </c>
      <c r="K7" s="38">
        <v>1200</v>
      </c>
      <c r="L7" s="37" t="s">
        <v>98</v>
      </c>
      <c r="M7" s="38">
        <v>1</v>
      </c>
      <c r="N7" s="38">
        <v>654</v>
      </c>
      <c r="O7" s="39" t="s">
        <v>99</v>
      </c>
      <c r="P7" s="39">
        <v>75</v>
      </c>
      <c r="Q7" s="38">
        <v>8</v>
      </c>
      <c r="R7" s="38">
        <v>836</v>
      </c>
      <c r="S7" s="37" t="s">
        <v>100</v>
      </c>
      <c r="T7" s="40">
        <v>195.25</v>
      </c>
      <c r="U7" s="40">
        <v>173.09</v>
      </c>
      <c r="V7" s="40">
        <v>185.58</v>
      </c>
      <c r="W7" s="40">
        <v>121.3</v>
      </c>
      <c r="X7" s="40">
        <v>102.12</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26170.400000000001</v>
      </c>
      <c r="AQ7" s="40">
        <v>20925.32</v>
      </c>
      <c r="AR7" s="40">
        <v>3643.91</v>
      </c>
      <c r="AS7" s="40">
        <v>22916.94</v>
      </c>
      <c r="AT7" s="40">
        <v>16245.71</v>
      </c>
      <c r="AU7" s="40">
        <v>819.73</v>
      </c>
      <c r="AV7" s="40">
        <v>834.05</v>
      </c>
      <c r="AW7" s="40">
        <v>1011.55</v>
      </c>
      <c r="AX7" s="40">
        <v>913.57</v>
      </c>
      <c r="AY7" s="40">
        <v>973.79</v>
      </c>
      <c r="AZ7" s="40">
        <v>439.16</v>
      </c>
      <c r="BA7" s="40">
        <v>0</v>
      </c>
      <c r="BB7" s="40">
        <v>0</v>
      </c>
      <c r="BC7" s="40">
        <v>0</v>
      </c>
      <c r="BD7" s="40">
        <v>0</v>
      </c>
      <c r="BE7" s="40">
        <v>606.94000000000005</v>
      </c>
      <c r="BF7" s="40">
        <v>490.39</v>
      </c>
      <c r="BG7" s="40">
        <v>475.44</v>
      </c>
      <c r="BH7" s="40">
        <v>413.6</v>
      </c>
      <c r="BI7" s="40">
        <v>398.17</v>
      </c>
      <c r="BJ7" s="40">
        <v>388.41</v>
      </c>
      <c r="BK7" s="40">
        <v>227.97</v>
      </c>
      <c r="BL7" s="40">
        <v>131.93</v>
      </c>
      <c r="BM7" s="40">
        <v>102.06</v>
      </c>
      <c r="BN7" s="40">
        <v>120.62</v>
      </c>
      <c r="BO7" s="40">
        <v>78.709999999999994</v>
      </c>
      <c r="BP7" s="40">
        <v>63.04</v>
      </c>
      <c r="BQ7" s="40">
        <v>90.8</v>
      </c>
      <c r="BR7" s="40">
        <v>93.49</v>
      </c>
      <c r="BS7" s="40">
        <v>94.77</v>
      </c>
      <c r="BT7" s="40">
        <v>89.59</v>
      </c>
      <c r="BU7" s="40">
        <v>88.44</v>
      </c>
      <c r="BV7" s="40">
        <v>107.69</v>
      </c>
      <c r="BW7" s="40">
        <v>42.45</v>
      </c>
      <c r="BX7" s="40">
        <v>50.97</v>
      </c>
      <c r="BY7" s="40">
        <v>50</v>
      </c>
      <c r="BZ7" s="40">
        <v>76.13</v>
      </c>
      <c r="CA7" s="40">
        <v>96.48</v>
      </c>
      <c r="CB7" s="40">
        <v>50.56</v>
      </c>
      <c r="CC7" s="40">
        <v>49.4</v>
      </c>
      <c r="CD7" s="40">
        <v>49.51</v>
      </c>
      <c r="CE7" s="40">
        <v>52.49</v>
      </c>
      <c r="CF7" s="40">
        <v>51.61</v>
      </c>
      <c r="CG7" s="40">
        <v>20.260000000000002</v>
      </c>
      <c r="CH7" s="40">
        <v>54</v>
      </c>
      <c r="CI7" s="40">
        <v>68.75</v>
      </c>
      <c r="CJ7" s="40">
        <v>60.92</v>
      </c>
      <c r="CK7" s="40">
        <v>58</v>
      </c>
      <c r="CL7" s="40">
        <v>54.5</v>
      </c>
      <c r="CM7" s="40">
        <v>34.19</v>
      </c>
      <c r="CN7" s="40">
        <v>36.65</v>
      </c>
      <c r="CO7" s="40">
        <v>33.29</v>
      </c>
      <c r="CP7" s="40">
        <v>31.77</v>
      </c>
      <c r="CQ7" s="40">
        <v>33.729999999999997</v>
      </c>
      <c r="CR7" s="40">
        <v>52.31</v>
      </c>
      <c r="CS7" s="40">
        <v>68</v>
      </c>
      <c r="CT7" s="40">
        <v>73.83</v>
      </c>
      <c r="CU7" s="40">
        <v>78.83</v>
      </c>
      <c r="CV7" s="40">
        <v>69.67</v>
      </c>
      <c r="CW7" s="40">
        <v>69.67</v>
      </c>
      <c r="CX7" s="40">
        <v>49.05</v>
      </c>
      <c r="CY7" s="40">
        <v>50.94</v>
      </c>
      <c r="CZ7" s="40">
        <v>49.76</v>
      </c>
      <c r="DA7" s="40">
        <v>49.18</v>
      </c>
      <c r="DB7" s="40">
        <v>52.48</v>
      </c>
      <c r="DC7" s="40">
        <v>77.2</v>
      </c>
      <c r="DD7" s="40">
        <v>81.83</v>
      </c>
      <c r="DE7" s="40">
        <v>82.5</v>
      </c>
      <c r="DF7" s="40">
        <v>81.78</v>
      </c>
      <c r="DG7" s="40">
        <v>85.07</v>
      </c>
      <c r="DH7" s="40">
        <v>70.28</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42</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c r="T11" s="47" t="s">
        <v>23</v>
      </c>
      <c r="U11" s="48">
        <f>IF(T6="-",NA(),T6)</f>
        <v>195.25</v>
      </c>
      <c r="V11" s="48">
        <f>IF(U6="-",NA(),U6)</f>
        <v>173.09</v>
      </c>
      <c r="W11" s="48">
        <f>IF(V6="-",NA(),V6)</f>
        <v>185.58</v>
      </c>
      <c r="X11" s="48">
        <f>IF(W6="-",NA(),W6)</f>
        <v>121.3</v>
      </c>
      <c r="Y11" s="48">
        <f>IF(X6="-",NA(),X6)</f>
        <v>102.12</v>
      </c>
      <c r="AE11" s="47" t="s">
        <v>23</v>
      </c>
      <c r="AF11" s="48">
        <f>IF(AE6="-",NA(),AE6)</f>
        <v>0</v>
      </c>
      <c r="AG11" s="48">
        <f>IF(AF6="-",NA(),AF6)</f>
        <v>0</v>
      </c>
      <c r="AH11" s="48">
        <f>IF(AG6="-",NA(),AG6)</f>
        <v>0</v>
      </c>
      <c r="AI11" s="48">
        <f>IF(AH6="-",NA(),AH6)</f>
        <v>0</v>
      </c>
      <c r="AJ11" s="48">
        <f>IF(AI6="-",NA(),AI6)</f>
        <v>0</v>
      </c>
      <c r="AP11" s="47" t="s">
        <v>23</v>
      </c>
      <c r="AQ11" s="48">
        <f>IF(AP6="-",NA(),AP6)</f>
        <v>26170.400000000001</v>
      </c>
      <c r="AR11" s="48">
        <f>IF(AQ6="-",NA(),AQ6)</f>
        <v>20925.32</v>
      </c>
      <c r="AS11" s="48">
        <f>IF(AR6="-",NA(),AR6)</f>
        <v>3643.91</v>
      </c>
      <c r="AT11" s="48">
        <f>IF(AS6="-",NA(),AS6)</f>
        <v>22916.94</v>
      </c>
      <c r="AU11" s="48">
        <f>IF(AT6="-",NA(),AT6)</f>
        <v>16245.71</v>
      </c>
      <c r="BA11" s="47" t="s">
        <v>23</v>
      </c>
      <c r="BB11" s="48">
        <f>IF(BA6="-",NA(),BA6)</f>
        <v>0</v>
      </c>
      <c r="BC11" s="48">
        <f>IF(BB6="-",NA(),BB6)</f>
        <v>0</v>
      </c>
      <c r="BD11" s="48">
        <f>IF(BC6="-",NA(),BC6)</f>
        <v>0</v>
      </c>
      <c r="BE11" s="48">
        <f>IF(BD6="-",NA(),BD6)</f>
        <v>0</v>
      </c>
      <c r="BF11" s="48">
        <f>IF(BE6="-",NA(),BE6)</f>
        <v>606.94000000000005</v>
      </c>
      <c r="BL11" s="47" t="s">
        <v>23</v>
      </c>
      <c r="BM11" s="48">
        <f>IF(BL6="-",NA(),BL6)</f>
        <v>131.93</v>
      </c>
      <c r="BN11" s="48">
        <f>IF(BM6="-",NA(),BM6)</f>
        <v>102.06</v>
      </c>
      <c r="BO11" s="48">
        <f>IF(BN6="-",NA(),BN6)</f>
        <v>120.62</v>
      </c>
      <c r="BP11" s="48">
        <f>IF(BO6="-",NA(),BO6)</f>
        <v>78.709999999999994</v>
      </c>
      <c r="BQ11" s="48">
        <f>IF(BP6="-",NA(),BP6)</f>
        <v>63.04</v>
      </c>
      <c r="BW11" s="47" t="s">
        <v>23</v>
      </c>
      <c r="BX11" s="48">
        <f>IF(BW6="-",NA(),BW6)</f>
        <v>42.45</v>
      </c>
      <c r="BY11" s="48">
        <f>IF(BX6="-",NA(),BX6)</f>
        <v>50.97</v>
      </c>
      <c r="BZ11" s="48">
        <f>IF(BY6="-",NA(),BY6)</f>
        <v>50</v>
      </c>
      <c r="CA11" s="48">
        <f>IF(BZ6="-",NA(),BZ6)</f>
        <v>76.13</v>
      </c>
      <c r="CB11" s="48">
        <f>IF(CA6="-",NA(),CA6)</f>
        <v>96.48</v>
      </c>
      <c r="CH11" s="47" t="s">
        <v>23</v>
      </c>
      <c r="CI11" s="48">
        <f>IF(CH6="-",NA(),CH6)</f>
        <v>54</v>
      </c>
      <c r="CJ11" s="48">
        <f>IF(CI6="-",NA(),CI6)</f>
        <v>68.75</v>
      </c>
      <c r="CK11" s="48">
        <f>IF(CJ6="-",NA(),CJ6)</f>
        <v>60.92</v>
      </c>
      <c r="CL11" s="48">
        <f>IF(CK6="-",NA(),CK6)</f>
        <v>58</v>
      </c>
      <c r="CM11" s="48">
        <f>IF(CL6="-",NA(),CL6)</f>
        <v>54.5</v>
      </c>
      <c r="CS11" s="47" t="s">
        <v>23</v>
      </c>
      <c r="CT11" s="48">
        <f>IF(CS6="-",NA(),CS6)</f>
        <v>68</v>
      </c>
      <c r="CU11" s="48">
        <f>IF(CT6="-",NA(),CT6)</f>
        <v>73.83</v>
      </c>
      <c r="CV11" s="48">
        <f>IF(CU6="-",NA(),CU6)</f>
        <v>78.83</v>
      </c>
      <c r="CW11" s="48">
        <f>IF(CV6="-",NA(),CV6)</f>
        <v>69.67</v>
      </c>
      <c r="CX11" s="48">
        <f>IF(CW6="-",NA(),CW6)</f>
        <v>69.67</v>
      </c>
      <c r="DD11" s="47" t="s">
        <v>23</v>
      </c>
      <c r="DE11" s="48">
        <f>IF(DD6="-",NA(),DD6)</f>
        <v>81.83</v>
      </c>
      <c r="DF11" s="48">
        <f>IF(DE6="-",NA(),DE6)</f>
        <v>82.5</v>
      </c>
      <c r="DG11" s="48">
        <f>IF(DF6="-",NA(),DF6)</f>
        <v>81.78</v>
      </c>
      <c r="DH11" s="48">
        <f>IF(DG6="-",NA(),DG6)</f>
        <v>85.07</v>
      </c>
      <c r="DI11" s="48">
        <f>IF(DH6="-",NA(),DH6)</f>
        <v>70.28</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2026-02-12T00:10:48Z</cp:lastPrinted>
  <dcterms:created xsi:type="dcterms:W3CDTF">2025-12-15T05:03:11Z</dcterms:created>
  <dcterms:modified xsi:type="dcterms:W3CDTF">2026-02-12T08:19:00Z</dcterms:modified>
  <cp:category/>
</cp:coreProperties>
</file>