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大津菊陽水道企業団●\01 水道（法適）\"/>
    </mc:Choice>
  </mc:AlternateContent>
  <xr:revisionPtr revIDLastSave="0" documentId="13_ncr:1_{4BA045A7-C5BC-4D24-8659-FF1B2B0D8CB0}" xr6:coauthVersionLast="47" xr6:coauthVersionMax="47" xr10:uidLastSave="{00000000-0000-0000-0000-000000000000}"/>
  <workbookProtection workbookAlgorithmName="SHA-512" workbookHashValue="MOYs4MWQguGhwkmEunixwvsIyAc30ZlIpegvZ+UCu/CXqWxvfPEWz1dIKDMEovUB+8JB20afMF+K47PHZG1cbA==" workbookSaltValue="GwGK9t0Ha0brTLhzyYMfo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P6" i="5"/>
  <c r="P10" i="4" s="1"/>
  <c r="O6" i="5"/>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E85" i="4"/>
  <c r="BB10" i="4"/>
  <c r="AL10" i="4"/>
  <c r="W10" i="4"/>
  <c r="I10" i="4"/>
  <c r="B10" i="4"/>
  <c r="BB8" i="4"/>
  <c r="AL8" i="4"/>
  <c r="AD8" i="4"/>
  <c r="W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<sst xmlns="http://schemas.openxmlformats.org/spreadsheetml/2006/main" count="231" uniqueCount="112">
  <si>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</si>
  <si>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</si>
  <si>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</si>
  <si>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</si>
  <si>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</si>
  <si>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</si>
  <si>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</si>
  <si>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</si>
  <si>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</si>
  <si>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</si>
  <si>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</si>
  <si>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</si>
  <si>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</si>
  <si>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</si>
  <si>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</si>
  <si>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</si>
  <si>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</si>
  <si>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</si>
  <si>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</si>
  <si>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</si>
  <si>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</si>
  <si>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</si>
  <si>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</si>
  <si>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</si>
  <si>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</si>
  <si>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</si>
  <si>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</si>
  <si>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</si>
  <si>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</si>
  <si>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</si>
  <si>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</si>
  <si>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</si>
  <si>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</si>
  <si>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</si>
  <si>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</si>
  <si>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</si>
  <si>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</si>
  <si>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</si>
  <si>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</si>
  <si>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</si>
  <si>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</si>
  <si>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</si>
  <si>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</si>
  <si>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</si>
  <si>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</si>
  <si>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</si>
  <si>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</si>
  <si>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</si>
  <si>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</si>
  <si>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</si>
  <si>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</si>
  <si>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</si>
  <si>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</si>
  <si>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</si>
  <si>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</si>
  <si>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</si>
  <si>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</si>
  <si>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</si>
  <si>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</si>
  <si>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</si>
  <si>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</si>
  <si>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</si>
  <si>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</si>
  <si>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</si>
  <si>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</si>
  <si>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</si>
  <si>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</si>
  <si>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</si>
  <si>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</si>
  <si>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</si>
  <si>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</si>
  <si>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</si>
  <si>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</si>
  <si>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</si>
  <si>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</si>
  <si>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</si>
  <si>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</si>
  <si>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</si>
  <si>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</si>
  <si>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</si>
  <si>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</si>
  <si>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</si>
  <si>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</si>
  <si>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</si>
  <si>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</si>
  <si>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</si>
  <si>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</si>
  <si>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</si>
  <si>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</si>
  <si>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</si>
  <si>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</si>
  <si>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</si>
  <si>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大津菊陽水道企業団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</si>
  <si>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</si>
  <si>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</si>
  <si>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</si>
  <si>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</si>
  <si>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</si>
  <si>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</si>
  <si>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</si>
  <si>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</si>
  <si>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</si>
  <si>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</si>
  <si>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</si>
  <si>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</si>
  <si>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</si>
  <si>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</si>
  <si>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</si>
  <si>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</si>
  <si>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「①経常収費比率」は前年度から5.81ポイント減少しており、収入に対し、物価高騰による支出の増加が考えられます。　　　　　　　　　　　　　　　　　　　　　　　「②累積欠損金比率」はありません。　　　　　「③流動比率」は106.68ポイント増加しておりますが、年度末時点において未収金の増加及び未払金の減少により現金比率が増加したためと考えております。　　　　　　　　　　　　　　　　　　　　「④企業債残高対給水収益比率」は前年度に対して4.45ポイント減少しておりますが、施設の築造を計画しており、その財源として企業債の活用を予定しておりますので、今後は上昇するものと考えております。　　　　　　　　　　　　　　　　　　　「⑤料金回収率」は7.42ポイント減少しておりますが、現時点におきましては独立採算制を確保しております。　　　　　　　　　　　　　　　　　　「⑥給水原価」は類似団体平均値より低いですが、9.85円増加しており増加傾向にあることから今後も給水原価の抑制により一層努めます。　　　　　　　　「⑦施設利用率」は1.45ポイント増加したものの、以前減少傾向にあることから、施設の更新等により改善に努めてまいります。　　　　　　　　　　　「⑧有収率」は0.52ポイント低下していることから、老朽管の更新を含め有収率の向上に努めてまいります。</t>
    <rPh sb="36" eb="40">
      <t>ブッカコウトウ</t>
    </rPh>
    <rPh sb="471" eb="473">
      <t>ゾウカ</t>
    </rPh>
    <rPh sb="479" eb="481">
      <t>イゼン</t>
    </rPh>
    <rPh sb="481" eb="483">
      <t>ゲンショウ</t>
    </rPh>
    <rPh sb="483" eb="485">
      <t>ケイコウ</t>
    </rPh>
    <rPh sb="493" eb="495">
      <t>シセツ</t>
    </rPh>
    <rPh sb="496" eb="498">
      <t>コウシン</t>
    </rPh>
    <rPh sb="498" eb="499">
      <t>トウ</t>
    </rPh>
    <rPh sb="502" eb="504">
      <t>カイゼン</t>
    </rPh>
    <rPh sb="505" eb="506">
      <t>ツト</t>
    </rPh>
    <rPh sb="527" eb="530">
      <t>ユウシュウリツ</t>
    </rPh>
    <rPh sb="540" eb="542">
      <t>テイカ</t>
    </rPh>
    <rPh sb="551" eb="554">
      <t>ロウキュウカン</t>
    </rPh>
    <rPh sb="555" eb="557">
      <t>コウシン</t>
    </rPh>
    <rPh sb="558" eb="559">
      <t>フク</t>
    </rPh>
    <rPh sb="560" eb="563">
      <t>ユウシュウリツ</t>
    </rPh>
    <rPh sb="564" eb="566">
      <t>コウジョウ</t>
    </rPh>
    <rPh sb="567" eb="568">
      <t>ツト</t>
    </rPh>
    <phoneticPr fontId="4"/>
  </si>
  <si>
    <t>「①有形固定資産減価償却費率」は0.89ポイント増加しており、更新時期に近づく施設が増加しております。　　　　　　　　　　　　　　　　　　　「②管路経年化率」は耐用年数経過管路割合が1.29ポイント増加していることから、適時更新へ取り組みます。　　         　　　　　　　　　　　　「③管路更新率」は令和5年度の0.84％から0.06％減少しておりますので、管路経年化率と併せて、効果的な管路更新に取り組みます。</t>
    <rPh sb="2" eb="8">
      <t>ユウケイコテイシサン</t>
    </rPh>
    <rPh sb="8" eb="13">
      <t>ゲンカショウキャクヒ</t>
    </rPh>
    <rPh sb="13" eb="14">
      <t>リツ</t>
    </rPh>
    <rPh sb="24" eb="26">
      <t>ゾウカ</t>
    </rPh>
    <rPh sb="31" eb="35">
      <t>コウシンジキ</t>
    </rPh>
    <rPh sb="36" eb="37">
      <t>チカ</t>
    </rPh>
    <rPh sb="39" eb="41">
      <t>シセツ</t>
    </rPh>
    <rPh sb="42" eb="44">
      <t>ゾウカ</t>
    </rPh>
    <rPh sb="72" eb="74">
      <t>カンロ</t>
    </rPh>
    <rPh sb="74" eb="76">
      <t>ケイネン</t>
    </rPh>
    <rPh sb="76" eb="77">
      <t>カ</t>
    </rPh>
    <rPh sb="77" eb="78">
      <t>リツ</t>
    </rPh>
    <rPh sb="110" eb="112">
      <t>テキジ</t>
    </rPh>
    <rPh sb="112" eb="114">
      <t>コウシン</t>
    </rPh>
    <rPh sb="115" eb="116">
      <t>ト</t>
    </rPh>
    <rPh sb="117" eb="118">
      <t>ク</t>
    </rPh>
    <rPh sb="147" eb="149">
      <t>カンロ</t>
    </rPh>
    <rPh sb="149" eb="151">
      <t>コウシン</t>
    </rPh>
    <rPh sb="151" eb="152">
      <t>リツ</t>
    </rPh>
    <rPh sb="154" eb="156">
      <t>レイワ</t>
    </rPh>
    <rPh sb="157" eb="159">
      <t>ネンド</t>
    </rPh>
    <rPh sb="172" eb="174">
      <t>ゲンショウ</t>
    </rPh>
    <rPh sb="183" eb="185">
      <t>カンロ</t>
    </rPh>
    <rPh sb="185" eb="189">
      <t>ケイネンカリツ</t>
    </rPh>
    <rPh sb="190" eb="191">
      <t>アワ</t>
    </rPh>
    <rPh sb="194" eb="196">
      <t>コウカ</t>
    </rPh>
    <rPh sb="196" eb="197">
      <t>テキ</t>
    </rPh>
    <rPh sb="198" eb="200">
      <t>カンロ</t>
    </rPh>
    <rPh sb="200" eb="202">
      <t>コウシン</t>
    </rPh>
    <phoneticPr fontId="4"/>
  </si>
  <si>
    <t>「経営の健全性・効率性」について、令和6年度について料金回収率は100％を超えてはおりますが、100％を下回った場合には財政圧迫されている事を示すものになりますので、独立採算制による事業運営が危ぶまれている傾向にあると伺えます。　　　　　　　　　　　　　当水道企業団において、給水量の増加に対応すべく水道施設を建設予定ですが、建設にあたっての財源としては企業債借入れとなります。また、令和6年度においてアセットマネジメント及び経営戦略策定を行いましたが、施設の更新等における支出が増加することから施設の統廃合、予防保全による施設の延命化等、事業計画の見直し及び収支予測の確認を行い将来を見据えた事業運営を図らなければなりません。</t>
    <rPh sb="1" eb="3">
      <t>ケイエイ</t>
    </rPh>
    <rPh sb="4" eb="7">
      <t>ケンゼンセイ</t>
    </rPh>
    <rPh sb="8" eb="11">
      <t>コウリツセイ</t>
    </rPh>
    <rPh sb="17" eb="19">
      <t>レイワ</t>
    </rPh>
    <rPh sb="20" eb="22">
      <t>ネンド</t>
    </rPh>
    <rPh sb="26" eb="31">
      <t>リョウキンカイシュウリツ</t>
    </rPh>
    <rPh sb="37" eb="38">
      <t>コ</t>
    </rPh>
    <rPh sb="52" eb="54">
      <t>シタマワ</t>
    </rPh>
    <rPh sb="56" eb="58">
      <t>バアイ</t>
    </rPh>
    <rPh sb="60" eb="62">
      <t>ザイセイ</t>
    </rPh>
    <rPh sb="62" eb="64">
      <t>アッパク</t>
    </rPh>
    <rPh sb="69" eb="70">
      <t>コト</t>
    </rPh>
    <rPh sb="71" eb="72">
      <t>シメ</t>
    </rPh>
    <rPh sb="127" eb="133">
      <t>トウスイドウキギョウダン</t>
    </rPh>
    <rPh sb="138" eb="140">
      <t>キュウスイ</t>
    </rPh>
    <rPh sb="140" eb="141">
      <t>リョウ</t>
    </rPh>
    <rPh sb="142" eb="144">
      <t>ゾウカ</t>
    </rPh>
    <rPh sb="145" eb="147">
      <t>タイオウ</t>
    </rPh>
    <rPh sb="150" eb="152">
      <t>スイドウ</t>
    </rPh>
    <rPh sb="152" eb="154">
      <t>シセツ</t>
    </rPh>
    <rPh sb="155" eb="157">
      <t>ケンセツ</t>
    </rPh>
    <rPh sb="157" eb="159">
      <t>ヨテイ</t>
    </rPh>
    <rPh sb="163" eb="165">
      <t>ケンセツ</t>
    </rPh>
    <rPh sb="171" eb="173">
      <t>ザイゲン</t>
    </rPh>
    <rPh sb="177" eb="180">
      <t>キギョウサイ</t>
    </rPh>
    <rPh sb="180" eb="182">
      <t>カリイ</t>
    </rPh>
    <rPh sb="192" eb="194">
      <t>レイワ</t>
    </rPh>
    <rPh sb="195" eb="197">
      <t>ネンド</t>
    </rPh>
    <rPh sb="220" eb="221">
      <t>オコナ</t>
    </rPh>
    <rPh sb="227" eb="229">
      <t>シセツ</t>
    </rPh>
    <rPh sb="230" eb="232">
      <t>コウシン</t>
    </rPh>
    <rPh sb="232" eb="233">
      <t>トウ</t>
    </rPh>
    <rPh sb="237" eb="239">
      <t>シシュツ</t>
    </rPh>
    <rPh sb="240" eb="242">
      <t>ゾウカ</t>
    </rPh>
    <rPh sb="248" eb="250">
      <t>シセツ</t>
    </rPh>
    <rPh sb="251" eb="254">
      <t>トウハイゴウ</t>
    </rPh>
    <rPh sb="255" eb="259">
      <t>ヨボウホゼン</t>
    </rPh>
    <rPh sb="262" eb="264">
      <t>シセツ</t>
    </rPh>
    <rPh sb="265" eb="268">
      <t>エンメイカ</t>
    </rPh>
    <rPh sb="268" eb="269">
      <t>ナド</t>
    </rPh>
    <rPh sb="270" eb="274">
      <t>ジギョウケイカク</t>
    </rPh>
    <rPh sb="275" eb="277">
      <t>ミナオ</t>
    </rPh>
    <rPh sb="278" eb="279">
      <t>オヨ</t>
    </rPh>
    <rPh sb="280" eb="282">
      <t>シュウシ</t>
    </rPh>
    <rPh sb="282" eb="284">
      <t>ヨソク</t>
    </rPh>
    <rPh sb="285" eb="287">
      <t>カクニン</t>
    </rPh>
    <rPh sb="288" eb="289">
      <t>オコナ</t>
    </rPh>
    <rPh sb="290" eb="292">
      <t>ショウライ</t>
    </rPh>
    <rPh sb="293" eb="295">
      <t>ミス</t>
    </rPh>
    <rPh sb="297" eb="301">
      <t>ジギョウウンエイ</t>
    </rPh>
    <rPh sb="302" eb="30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</si>
</sst>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0.62</c:v>
                </c:pt>
                <c:pt idx="1">
                  <c:v>0.93</c:v>
                </c:pt>
                <c:pt idx="2">
                  <c:v>0.69</c:v>
                </c:pt>
                <c:pt idx="3" formatCode="#,##0.00;&quot;△&quot;#,##0.00">
                  <c:v>0</c:v>
                </c:pt>
                <c:pt idx="4">
                  <c:v>0.78</c:v>
                </c:pt>
              </c:numCache>
            </c:numRef>
          </c:val>
          <c:extLst>
            <c:ext xmlns:c16="http://schemas.microsoft.com/office/drawing/2014/chart" uri="{C3380CC4-5D6E-409C-BE32-E72D297353CC}">
              <c16:uniqueId val="{00000000-23CC-4D44-B5C1-3ADEA1F3149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3CC-4D44-B5C1-3ADEA1F3149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83.43</c:v>
                </c:pt>
                <c:pt idx="1">
                  <c:v>82.3</c:v>
                </c:pt>
                <c:pt idx="2">
                  <c:v>74.86</c:v>
                </c:pt>
                <c:pt idx="3">
                  <c:v>73.39</c:v>
                </c:pt>
                <c:pt idx="4">
                  <c:v>74.84</c:v>
                </c:pt>
              </c:numCache>
            </c:numRef>
          </c:val>
          <c:extLst>
            <c:ext xmlns:c16="http://schemas.microsoft.com/office/drawing/2014/chart" uri="{C3380CC4-5D6E-409C-BE32-E72D297353CC}">
              <c16:uniqueId val="{00000000-E44A-4104-8A13-E141BC914D3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44A-4104-8A13-E141BC914D3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79.7</c:v>
                </c:pt>
                <c:pt idx="1">
                  <c:v>80.89</c:v>
                </c:pt>
                <c:pt idx="2">
                  <c:v>81.47</c:v>
                </c:pt>
                <c:pt idx="3">
                  <c:v>83.31</c:v>
                </c:pt>
                <c:pt idx="4">
                  <c:v>82.79</c:v>
                </c:pt>
              </c:numCache>
            </c:numRef>
          </c:val>
          <c:extLst>
            <c:ext xmlns:c16="http://schemas.microsoft.com/office/drawing/2014/chart" uri="{C3380CC4-5D6E-409C-BE32-E72D297353CC}">
              <c16:uniqueId val="{00000000-C3E6-46A2-A519-C6F2F78FBB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C3E6-46A2-A519-C6F2F78FBB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130.06</c:v>
                </c:pt>
                <c:pt idx="1">
                  <c:v>130.06</c:v>
                </c:pt>
                <c:pt idx="2">
                  <c:v>126.24</c:v>
                </c:pt>
                <c:pt idx="3">
                  <c:v>130</c:v>
                </c:pt>
                <c:pt idx="4">
                  <c:v>124.19</c:v>
                </c:pt>
              </c:numCache>
            </c:numRef>
          </c:val>
          <c:extLst>
            <c:ext xmlns:c16="http://schemas.microsoft.com/office/drawing/2014/chart" uri="{C3380CC4-5D6E-409C-BE32-E72D297353CC}">
              <c16:uniqueId val="{00000000-00A0-4B24-A7CF-8D9550A4CD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00A0-4B24-A7CF-8D9550A4CD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43.82</c:v>
                </c:pt>
                <c:pt idx="1">
                  <c:v>43.68</c:v>
                </c:pt>
                <c:pt idx="2">
                  <c:v>43.36</c:v>
                </c:pt>
                <c:pt idx="3">
                  <c:v>44.12</c:v>
                </c:pt>
                <c:pt idx="4">
                  <c:v>45.01</c:v>
                </c:pt>
              </c:numCache>
            </c:numRef>
          </c:val>
          <c:extLst>
            <c:ext xmlns:c16="http://schemas.microsoft.com/office/drawing/2014/chart" uri="{C3380CC4-5D6E-409C-BE32-E72D297353CC}">
              <c16:uniqueId val="{00000000-0367-4057-8357-9CC4AFB8F0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0367-4057-8357-9CC4AFB8F0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6.88</c:v>
                </c:pt>
                <c:pt idx="1">
                  <c:v>7.33</c:v>
                </c:pt>
                <c:pt idx="2">
                  <c:v>7.81</c:v>
                </c:pt>
                <c:pt idx="3">
                  <c:v>7.71</c:v>
                </c:pt>
                <c:pt idx="4">
                  <c:v>9</c:v>
                </c:pt>
              </c:numCache>
            </c:numRef>
          </c:val>
          <c:extLst>
            <c:ext xmlns:c16="http://schemas.microsoft.com/office/drawing/2014/chart" uri="{C3380CC4-5D6E-409C-BE32-E72D297353CC}">
              <c16:uniqueId val="{00000000-81DE-42FA-93F3-23DDC956A54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81DE-42FA-93F3-23DDC956A54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20-495A-9B48-08F25E1BE0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B520-495A-9B48-08F25E1BE0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304.64999999999998</c:v>
                </c:pt>
                <c:pt idx="1">
                  <c:v>398.22</c:v>
                </c:pt>
                <c:pt idx="2">
                  <c:v>481.29</c:v>
                </c:pt>
                <c:pt idx="3">
                  <c:v>533.36</c:v>
                </c:pt>
                <c:pt idx="4">
                  <c:v>640.04</c:v>
                </c:pt>
              </c:numCache>
            </c:numRef>
          </c:val>
          <c:extLst>
            <c:ext xmlns:c16="http://schemas.microsoft.com/office/drawing/2014/chart" uri="{C3380CC4-5D6E-409C-BE32-E72D297353CC}">
              <c16:uniqueId val="{00000000-57B2-4124-99E8-7907BD94A3A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57B2-4124-99E8-7907BD94A3A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16.559999999999999</c:v>
                </c:pt>
                <c:pt idx="1">
                  <c:v>46.21</c:v>
                </c:pt>
                <c:pt idx="2">
                  <c:v>92.23</c:v>
                </c:pt>
                <c:pt idx="3">
                  <c:v>99.69</c:v>
                </c:pt>
                <c:pt idx="4">
                  <c:v>95.24</c:v>
                </c:pt>
              </c:numCache>
            </c:numRef>
          </c:val>
          <c:extLst>
            <c:ext xmlns:c16="http://schemas.microsoft.com/office/drawing/2014/chart" uri="{C3380CC4-5D6E-409C-BE32-E72D297353CC}">
              <c16:uniqueId val="{00000000-E9FC-4AD5-8CC4-9DC28A0BCF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9FC-4AD5-8CC4-9DC28A0BCF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118.29</c:v>
                </c:pt>
                <c:pt idx="1">
                  <c:v>119.07</c:v>
                </c:pt>
                <c:pt idx="2">
                  <c:v>111.75</c:v>
                </c:pt>
                <c:pt idx="3">
                  <c:v>108.5</c:v>
                </c:pt>
                <c:pt idx="4">
                  <c:v>101.68</c:v>
                </c:pt>
              </c:numCache>
            </c:numRef>
          </c:val>
          <c:extLst>
            <c:ext xmlns:c16="http://schemas.microsoft.com/office/drawing/2014/chart" uri="{C3380CC4-5D6E-409C-BE32-E72D297353CC}">
              <c16:uniqueId val="{00000000-BEBA-4EDA-BD07-DC95BD614D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EBA-4EDA-BD07-DC95BD614D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114.27</c:v>
                </c:pt>
                <c:pt idx="1">
                  <c:v>119.63</c:v>
                </c:pt>
                <c:pt idx="2">
                  <c:v>127.63</c:v>
                </c:pt>
                <c:pt idx="3">
                  <c:v>132.36000000000001</c:v>
                </c:pt>
                <c:pt idx="4">
                  <c:v>142.21</c:v>
                </c:pt>
              </c:numCache>
            </c:numRef>
          </c:val>
          <c:extLst>
            <c:ext xmlns:c16="http://schemas.microsoft.com/office/drawing/2014/chart" uri="{C3380CC4-5D6E-409C-BE32-E72D297353CC}">
              <c16:uniqueId val="{00000000-0CA5-4AF5-BD68-9B05F1164C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0CA5-4AF5-BD68-9B05F1164C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7" zoomScaleNormal="87"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大津菊陽水道企業団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90.35</v>
      </c>
      <c r="J10" s="37"/>
      <c r="K10" s="37"/>
      <c r="L10" s="37"/>
      <c r="M10" s="37"/>
      <c r="N10" s="37"/>
      <c r="O10" s="64"/>
      <c r="P10" s="54">
        <f>データ!$P$6</f>
        <v>99.8</v>
      </c>
      <c r="Q10" s="54"/>
      <c r="R10" s="54"/>
      <c r="S10" s="54"/>
      <c r="T10" s="54"/>
      <c r="U10" s="54"/>
      <c r="V10" s="54"/>
      <c r="W10" s="65">
        <f>データ!$Q$6</f>
        <v>2670</v>
      </c>
      <c r="X10" s="65"/>
      <c r="Y10" s="65"/>
      <c r="Z10" s="65"/>
      <c r="AA10" s="65"/>
      <c r="AB10" s="65"/>
      <c r="AC10" s="65"/>
      <c r="AD10" s="2"/>
      <c r="AE10" s="2"/>
      <c r="AF10" s="2"/>
      <c r="AG10" s="2"/>
      <c r="AH10" s="2"/>
      <c r="AI10" s="2"/>
      <c r="AJ10" s="2"/>
      <c r="AK10" s="2"/>
      <c r="AL10" s="65">
        <f>データ!$U$6</f>
        <v>80152</v>
      </c>
      <c r="AM10" s="65"/>
      <c r="AN10" s="65"/>
      <c r="AO10" s="65"/>
      <c r="AP10" s="65"/>
      <c r="AQ10" s="65"/>
      <c r="AR10" s="65"/>
      <c r="AS10" s="65"/>
      <c r="AT10" s="36">
        <f>データ!$V$6</f>
        <v>56.69</v>
      </c>
      <c r="AU10" s="37"/>
      <c r="AV10" s="37"/>
      <c r="AW10" s="37"/>
      <c r="AX10" s="37"/>
      <c r="AY10" s="37"/>
      <c r="AZ10" s="37"/>
      <c r="BA10" s="37"/>
      <c r="BB10" s="54">
        <f>データ!$W$6</f>
        <v>1413.86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mCIzZPPHbDpbgOFGEXbFh5n5MOowLWXyFMs3dJZtB7QUc9TgFXZQbGjKXAHkpDlfJIPkX7aTd6VEn9wbcCjfA==" saltValue="rGcb6IFjrGCwidUTG2hRL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438715</v>
      </c>
      <c r="D6" s="20">
        <f t="shared" si="3"/>
        <v>46</v>
      </c>
      <c r="E6" s="20">
        <f t="shared" si="3"/>
        <v>1</v>
      </c>
      <c r="F6" s="20">
        <f t="shared" si="3"/>
        <v>0</v>
      </c>
      <c r="G6" s="20">
        <f t="shared" si="3"/>
        <v>1</v>
      </c>
      <c r="H6" s="20" t="str">
        <f t="shared" si="3"/>
        <v>熊本県　大津菊陽水道企業団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90.35</v>
      </c>
      <c r="P6" s="21">
        <f t="shared" si="3"/>
        <v>99.8</v>
      </c>
      <c r="Q6" s="21">
        <f t="shared" si="3"/>
        <v>2670</v>
      </c>
      <c r="R6" s="21" t="str">
        <f t="shared" si="3"/>
        <v>-</v>
      </c>
      <c r="S6" s="21" t="str">
        <f t="shared" si="3"/>
        <v>-</v>
      </c>
      <c r="T6" s="21" t="str">
        <f t="shared" si="3"/>
        <v>-</v>
      </c>
      <c r="U6" s="21">
        <f t="shared" si="3"/>
        <v>80152</v>
      </c>
      <c r="V6" s="21">
        <f t="shared" si="3"/>
        <v>56.69</v>
      </c>
      <c r="W6" s="21">
        <f t="shared" si="3"/>
        <v>1413.86</v>
      </c>
      <c r="X6" s="22">
        <f>IF(X7="",NA(),X7)</f>
        <v>130.06</v>
      </c>
      <c r="Y6" s="22">
        <f t="shared" ref="Y6:AG6" si="4">IF(Y7="",NA(),Y7)</f>
        <v>130.06</v>
      </c>
      <c r="Z6" s="22">
        <f t="shared" si="4"/>
        <v>126.24</v>
      </c>
      <c r="AA6" s="22">
        <f t="shared" si="4"/>
        <v>130</v>
      </c>
      <c r="AB6" s="22">
        <f t="shared" si="4"/>
        <v>124.19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304.64999999999998</v>
      </c>
      <c r="AU6" s="22">
        <f t="shared" ref="AU6:BC6" si="6">IF(AU7="",NA(),AU7)</f>
        <v>398.22</v>
      </c>
      <c r="AV6" s="22">
        <f t="shared" si="6"/>
        <v>481.29</v>
      </c>
      <c r="AW6" s="22">
        <f t="shared" si="6"/>
        <v>533.36</v>
      </c>
      <c r="AX6" s="22">
        <f t="shared" si="6"/>
        <v>640.04</v>
      </c>
      <c r="AY6" s="22">
        <f t="shared" si="6"/>
        <v>350.79</v>
      </c>
      <c r="AZ6" s="22">
        <f t="shared" si="6"/>
        <v>354.57</v>
      </c>
      <c r="BA6" s="22">
        <f t="shared" si="6"/>
        <v>357.74</v>
      </c>
      <c r="BB6" s="22">
        <f t="shared" si="6"/>
        <v>344.88</v>
      </c>
      <c r="BC6" s="22">
        <f t="shared" si="6"/>
        <v>326.02</v>
      </c>
      <c r="BD6" s="21" t="str">
        <f>IF(BD7="","",IF(BD7="-","【-】","【"&amp;SUBSTITUTE(TEXT(BD7,"#,##0.00"),"-","△")&amp;"】"))</f>
        <v>【239.69】</v>
      </c>
      <c r="BE6" s="22">
        <f>IF(BE7="",NA(),BE7)</f>
        <v>16.559999999999999</v>
      </c>
      <c r="BF6" s="22">
        <f t="shared" ref="BF6:BN6" si="7">IF(BF7="",NA(),BF7)</f>
        <v>46.21</v>
      </c>
      <c r="BG6" s="22">
        <f t="shared" si="7"/>
        <v>92.23</v>
      </c>
      <c r="BH6" s="22">
        <f t="shared" si="7"/>
        <v>99.69</v>
      </c>
      <c r="BI6" s="22">
        <f t="shared" si="7"/>
        <v>95.24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118.29</v>
      </c>
      <c r="BQ6" s="22">
        <f t="shared" ref="BQ6:BY6" si="8">IF(BQ7="",NA(),BQ7)</f>
        <v>119.07</v>
      </c>
      <c r="BR6" s="22">
        <f t="shared" si="8"/>
        <v>111.75</v>
      </c>
      <c r="BS6" s="22">
        <f t="shared" si="8"/>
        <v>108.5</v>
      </c>
      <c r="BT6" s="22">
        <f t="shared" si="8"/>
        <v>101.68</v>
      </c>
      <c r="BU6" s="22">
        <f t="shared" si="8"/>
        <v>100.85</v>
      </c>
      <c r="BV6" s="22">
        <f t="shared" si="8"/>
        <v>103.79</v>
      </c>
      <c r="BW6" s="22">
        <f t="shared" si="8"/>
        <v>98.3</v>
      </c>
      <c r="BX6" s="22">
        <f t="shared" si="8"/>
        <v>98.89</v>
      </c>
      <c r="BY6" s="22">
        <f t="shared" si="8"/>
        <v>99.25</v>
      </c>
      <c r="BZ6" s="21" t="str">
        <f>IF(BZ7="","",IF(BZ7="-","【-】","【"&amp;SUBSTITUTE(TEXT(BZ7,"#,##0.00"),"-","△")&amp;"】"))</f>
        <v>【97.59】</v>
      </c>
      <c r="CA6" s="22">
        <f>IF(CA7="",NA(),CA7)</f>
        <v>114.27</v>
      </c>
      <c r="CB6" s="22">
        <f t="shared" ref="CB6:CJ6" si="9">IF(CB7="",NA(),CB7)</f>
        <v>119.63</v>
      </c>
      <c r="CC6" s="22">
        <f t="shared" si="9"/>
        <v>127.63</v>
      </c>
      <c r="CD6" s="22">
        <f t="shared" si="9"/>
        <v>132.36000000000001</v>
      </c>
      <c r="CE6" s="22">
        <f t="shared" si="9"/>
        <v>142.21</v>
      </c>
      <c r="CF6" s="22">
        <f t="shared" si="9"/>
        <v>167.1</v>
      </c>
      <c r="CG6" s="22">
        <f t="shared" si="9"/>
        <v>167.86</v>
      </c>
      <c r="CH6" s="22">
        <f t="shared" si="9"/>
        <v>173.68</v>
      </c>
      <c r="CI6" s="22">
        <f t="shared" si="9"/>
        <v>174.52</v>
      </c>
      <c r="CJ6" s="22">
        <f t="shared" si="9"/>
        <v>178.92</v>
      </c>
      <c r="CK6" s="21" t="str">
        <f>IF(CK7="","",IF(CK7="-","【-】","【"&amp;SUBSTITUTE(TEXT(CK7,"#,##0.00"),"-","△")&amp;"】"))</f>
        <v>【181.66】</v>
      </c>
      <c r="CL6" s="22">
        <f>IF(CL7="",NA(),CL7)</f>
        <v>83.43</v>
      </c>
      <c r="CM6" s="22">
        <f t="shared" ref="CM6:CU6" si="10">IF(CM7="",NA(),CM7)</f>
        <v>82.3</v>
      </c>
      <c r="CN6" s="22">
        <f t="shared" si="10"/>
        <v>74.86</v>
      </c>
      <c r="CO6" s="22">
        <f t="shared" si="10"/>
        <v>73.39</v>
      </c>
      <c r="CP6" s="22">
        <f t="shared" si="10"/>
        <v>74.84</v>
      </c>
      <c r="CQ6" s="22">
        <f t="shared" si="10"/>
        <v>59.91</v>
      </c>
      <c r="CR6" s="22">
        <f t="shared" si="10"/>
        <v>59.4</v>
      </c>
      <c r="CS6" s="22">
        <f t="shared" si="10"/>
        <v>59.24</v>
      </c>
      <c r="CT6" s="22">
        <f t="shared" si="10"/>
        <v>58.77</v>
      </c>
      <c r="CU6" s="22">
        <f t="shared" si="10"/>
        <v>59.17</v>
      </c>
      <c r="CV6" s="21" t="str">
        <f>IF(CV7="","",IF(CV7="-","【-】","【"&amp;SUBSTITUTE(TEXT(CV7,"#,##0.00"),"-","△")&amp;"】"))</f>
        <v>【60.21】</v>
      </c>
      <c r="CW6" s="22">
        <f>IF(CW7="",NA(),CW7)</f>
        <v>79.7</v>
      </c>
      <c r="CX6" s="22">
        <f t="shared" ref="CX6:DF6" si="11">IF(CX7="",NA(),CX7)</f>
        <v>80.89</v>
      </c>
      <c r="CY6" s="22">
        <f t="shared" si="11"/>
        <v>81.47</v>
      </c>
      <c r="CZ6" s="22">
        <f t="shared" si="11"/>
        <v>83.31</v>
      </c>
      <c r="DA6" s="22">
        <f t="shared" si="11"/>
        <v>82.79</v>
      </c>
      <c r="DB6" s="22">
        <f t="shared" si="11"/>
        <v>87.26</v>
      </c>
      <c r="DC6" s="22">
        <f t="shared" si="11"/>
        <v>87.57</v>
      </c>
      <c r="DD6" s="22">
        <f t="shared" si="11"/>
        <v>87.26</v>
      </c>
      <c r="DE6" s="22">
        <f t="shared" si="11"/>
        <v>86.95</v>
      </c>
      <c r="DF6" s="22">
        <f t="shared" si="11"/>
        <v>86.58</v>
      </c>
      <c r="DG6" s="21" t="str">
        <f>IF(DG7="","",IF(DG7="-","【-】","【"&amp;SUBSTITUTE(TEXT(DG7,"#,##0.00"),"-","△")&amp;"】"))</f>
        <v>【89.21】</v>
      </c>
      <c r="DH6" s="22">
        <f>IF(DH7="",NA(),DH7)</f>
        <v>43.82</v>
      </c>
      <c r="DI6" s="22">
        <f t="shared" ref="DI6:DQ6" si="12">IF(DI7="",NA(),DI7)</f>
        <v>43.68</v>
      </c>
      <c r="DJ6" s="22">
        <f t="shared" si="12"/>
        <v>43.36</v>
      </c>
      <c r="DK6" s="22">
        <f t="shared" si="12"/>
        <v>44.12</v>
      </c>
      <c r="DL6" s="22">
        <f t="shared" si="12"/>
        <v>45.01</v>
      </c>
      <c r="DM6" s="22">
        <f t="shared" si="12"/>
        <v>49.2</v>
      </c>
      <c r="DN6" s="22">
        <f t="shared" si="12"/>
        <v>50.01</v>
      </c>
      <c r="DO6" s="22">
        <f t="shared" si="12"/>
        <v>50.99</v>
      </c>
      <c r="DP6" s="22">
        <f t="shared" si="12"/>
        <v>51.79</v>
      </c>
      <c r="DQ6" s="22">
        <f t="shared" si="12"/>
        <v>52.02</v>
      </c>
      <c r="DR6" s="21" t="str">
        <f>IF(DR7="","",IF(DR7="-","【-】","【"&amp;SUBSTITUTE(TEXT(DR7,"#,##0.00"),"-","△")&amp;"】"))</f>
        <v>【52.41】</v>
      </c>
      <c r="DS6" s="22">
        <f>IF(DS7="",NA(),DS7)</f>
        <v>6.88</v>
      </c>
      <c r="DT6" s="22">
        <f t="shared" ref="DT6:EB6" si="13">IF(DT7="",NA(),DT7)</f>
        <v>7.33</v>
      </c>
      <c r="DU6" s="22">
        <f t="shared" si="13"/>
        <v>7.81</v>
      </c>
      <c r="DV6" s="22">
        <f t="shared" si="13"/>
        <v>7.71</v>
      </c>
      <c r="DW6" s="22">
        <f t="shared" si="13"/>
        <v>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0.62</v>
      </c>
      <c r="EE6" s="22">
        <f t="shared" ref="EE6:EM6" si="14">IF(EE7="",NA(),EE7)</f>
        <v>0.93</v>
      </c>
      <c r="EF6" s="22">
        <f t="shared" si="14"/>
        <v>0.69</v>
      </c>
      <c r="EG6" s="21">
        <f t="shared" si="14"/>
        <v>0</v>
      </c>
      <c r="EH6" s="22">
        <f t="shared" si="14"/>
        <v>0.78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438715</v>
      </c>
      <c r="D7" s="24">
        <v>46</v>
      </c>
      <c r="E7" s="24">
        <v>1</v>
      </c>
      <c r="F7" s="24">
        <v>0</v>
      </c>
      <c r="G7" s="24">
        <v>1</v>
      </c>
      <c r="H7" s="24" t="s">
        <v>92</v>
      </c>
      <c r="I7" s="24" t="s">
        <v>93</v>
      </c>
      <c r="J7" s="24" t="s">
        <v>94</v>
      </c>
      <c r="K7" s="24" t="s">
        <v>95</v>
      </c>
      <c r="L7" s="24" t="s">
        <v>96</v>
      </c>
      <c r="M7" s="24" t="s">
        <v>97</v>
      </c>
      <c r="N7" s="25" t="s">
        <v>98</v>
      </c>
      <c r="O7" s="25">
        <v>90.35</v>
      </c>
      <c r="P7" s="25">
        <v>99.8</v>
      </c>
      <c r="Q7" s="25">
        <v>2670</v>
      </c>
      <c r="R7" s="25" t="s">
        <v>98</v>
      </c>
      <c r="S7" s="25" t="s">
        <v>98</v>
      </c>
      <c r="T7" s="25" t="s">
        <v>98</v>
      </c>
      <c r="U7" s="25">
        <v>80152</v>
      </c>
      <c r="V7" s="25">
        <v>56.69</v>
      </c>
      <c r="W7" s="25">
        <v>1413.86</v>
      </c>
      <c r="X7" s="25">
        <v>130.06</v>
      </c>
      <c r="Y7" s="25">
        <v>130.06</v>
      </c>
      <c r="Z7" s="25">
        <v>126.24</v>
      </c>
      <c r="AA7" s="25">
        <v>130</v>
      </c>
      <c r="AB7" s="25">
        <v>124.19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304.64999999999998</v>
      </c>
      <c r="AU7" s="25">
        <v>398.22</v>
      </c>
      <c r="AV7" s="25">
        <v>481.29</v>
      </c>
      <c r="AW7" s="25">
        <v>533.36</v>
      </c>
      <c r="AX7" s="25">
        <v>640.04</v>
      </c>
      <c r="AY7" s="25">
        <v>350.79</v>
      </c>
      <c r="AZ7" s="25">
        <v>354.57</v>
      </c>
      <c r="BA7" s="25">
        <v>357.74</v>
      </c>
      <c r="BB7" s="25">
        <v>344.88</v>
      </c>
      <c r="BC7" s="25">
        <v>326.02</v>
      </c>
      <c r="BD7" s="25">
        <v>239.69</v>
      </c>
      <c r="BE7" s="25">
        <v>16.559999999999999</v>
      </c>
      <c r="BF7" s="25">
        <v>46.21</v>
      </c>
      <c r="BG7" s="25">
        <v>92.23</v>
      </c>
      <c r="BH7" s="25">
        <v>99.69</v>
      </c>
      <c r="BI7" s="25">
        <v>95.24</v>
      </c>
      <c r="BJ7" s="25">
        <v>322.92</v>
      </c>
      <c r="BK7" s="25">
        <v>303.45999999999998</v>
      </c>
      <c r="BL7" s="25">
        <v>307.27999999999997</v>
      </c>
      <c r="BM7" s="25">
        <v>304.02</v>
      </c>
      <c r="BN7" s="25">
        <v>300.54000000000002</v>
      </c>
      <c r="BO7" s="25">
        <v>264.86</v>
      </c>
      <c r="BP7" s="25">
        <v>118.29</v>
      </c>
      <c r="BQ7" s="25">
        <v>119.07</v>
      </c>
      <c r="BR7" s="25">
        <v>111.75</v>
      </c>
      <c r="BS7" s="25">
        <v>108.5</v>
      </c>
      <c r="BT7" s="25">
        <v>101.68</v>
      </c>
      <c r="BU7" s="25">
        <v>100.85</v>
      </c>
      <c r="BV7" s="25">
        <v>103.79</v>
      </c>
      <c r="BW7" s="25">
        <v>98.3</v>
      </c>
      <c r="BX7" s="25">
        <v>98.89</v>
      </c>
      <c r="BY7" s="25">
        <v>99.25</v>
      </c>
      <c r="BZ7" s="25">
        <v>97.59</v>
      </c>
      <c r="CA7" s="25">
        <v>114.27</v>
      </c>
      <c r="CB7" s="25">
        <v>119.63</v>
      </c>
      <c r="CC7" s="25">
        <v>127.63</v>
      </c>
      <c r="CD7" s="25">
        <v>132.36000000000001</v>
      </c>
      <c r="CE7" s="25">
        <v>142.21</v>
      </c>
      <c r="CF7" s="25">
        <v>167.1</v>
      </c>
      <c r="CG7" s="25">
        <v>167.86</v>
      </c>
      <c r="CH7" s="25">
        <v>173.68</v>
      </c>
      <c r="CI7" s="25">
        <v>174.52</v>
      </c>
      <c r="CJ7" s="25">
        <v>178.92</v>
      </c>
      <c r="CK7" s="25">
        <v>181.66</v>
      </c>
      <c r="CL7" s="25">
        <v>83.43</v>
      </c>
      <c r="CM7" s="25">
        <v>82.3</v>
      </c>
      <c r="CN7" s="25">
        <v>74.86</v>
      </c>
      <c r="CO7" s="25">
        <v>73.39</v>
      </c>
      <c r="CP7" s="25">
        <v>74.84</v>
      </c>
      <c r="CQ7" s="25">
        <v>59.91</v>
      </c>
      <c r="CR7" s="25">
        <v>59.4</v>
      </c>
      <c r="CS7" s="25">
        <v>59.24</v>
      </c>
      <c r="CT7" s="25">
        <v>58.77</v>
      </c>
      <c r="CU7" s="25">
        <v>59.17</v>
      </c>
      <c r="CV7" s="25">
        <v>60.21</v>
      </c>
      <c r="CW7" s="25">
        <v>79.7</v>
      </c>
      <c r="CX7" s="25">
        <v>80.89</v>
      </c>
      <c r="CY7" s="25">
        <v>81.47</v>
      </c>
      <c r="CZ7" s="25">
        <v>83.31</v>
      </c>
      <c r="DA7" s="25">
        <v>82.79</v>
      </c>
      <c r="DB7" s="25">
        <v>87.26</v>
      </c>
      <c r="DC7" s="25">
        <v>87.57</v>
      </c>
      <c r="DD7" s="25">
        <v>87.26</v>
      </c>
      <c r="DE7" s="25">
        <v>86.95</v>
      </c>
      <c r="DF7" s="25">
        <v>86.58</v>
      </c>
      <c r="DG7" s="25">
        <v>89.21</v>
      </c>
      <c r="DH7" s="25">
        <v>43.82</v>
      </c>
      <c r="DI7" s="25">
        <v>43.68</v>
      </c>
      <c r="DJ7" s="25">
        <v>43.36</v>
      </c>
      <c r="DK7" s="25">
        <v>44.12</v>
      </c>
      <c r="DL7" s="25">
        <v>45.01</v>
      </c>
      <c r="DM7" s="25">
        <v>49.2</v>
      </c>
      <c r="DN7" s="25">
        <v>50.01</v>
      </c>
      <c r="DO7" s="25">
        <v>50.99</v>
      </c>
      <c r="DP7" s="25">
        <v>51.79</v>
      </c>
      <c r="DQ7" s="25">
        <v>52.02</v>
      </c>
      <c r="DR7" s="25">
        <v>52.41</v>
      </c>
      <c r="DS7" s="25">
        <v>6.88</v>
      </c>
      <c r="DT7" s="25">
        <v>7.33</v>
      </c>
      <c r="DU7" s="25">
        <v>7.81</v>
      </c>
      <c r="DV7" s="25">
        <v>7.71</v>
      </c>
      <c r="DW7" s="25">
        <v>9</v>
      </c>
      <c r="DX7" s="25">
        <v>18.329999999999998</v>
      </c>
      <c r="DY7" s="25">
        <v>20.27</v>
      </c>
      <c r="DZ7" s="25">
        <v>21.69</v>
      </c>
      <c r="EA7" s="25">
        <v>23.19</v>
      </c>
      <c r="EB7" s="25">
        <v>24.61</v>
      </c>
      <c r="EC7" s="25">
        <v>26.78</v>
      </c>
      <c r="ED7" s="25">
        <v>0.62</v>
      </c>
      <c r="EE7" s="25">
        <v>0.93</v>
      </c>
      <c r="EF7" s="25">
        <v>0.69</v>
      </c>
      <c r="EG7" s="25">
        <v>0</v>
      </c>
      <c r="EH7" s="25">
        <v>0.78</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2026-02-10T09:48:18Z</cp:lastPrinted>
  <dcterms:created xsi:type="dcterms:W3CDTF">2025-12-12T09:24:27Z</dcterms:created>
  <dcterms:modified xsi:type="dcterms:W3CDTF">2026-02-10T09:48:19Z</dcterms:modified>
  <cp:category/>
</cp:coreProperties>
</file>