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ATA\data\建設課\01 簡易水道関係(H21年度～)\11 調査回答など\Ｒ7\国・県\経営比較分析\"/>
    </mc:Choice>
  </mc:AlternateContent>
  <xr:revisionPtr revIDLastSave="0" documentId="13_ncr:1_{D4CDFB10-1F36-4282-AF7A-686F6DC96BF2}" xr6:coauthVersionLast="47" xr6:coauthVersionMax="47" xr10:uidLastSave="{00000000-0000-0000-0000-000000000000}"/>
  <workbookProtection workbookAlgorithmName="SHA-512" workbookHashValue="kI570za3/hKIL6FgMSGtddlKOgunLHl5R95N2dnJlYxi9dh6eKEDZPdqsCaC3K+GX3PL8dbT7HrqcMqc6ZdY3g==" workbookSaltValue="VlXk2gIg5OLL4wgjK8KLpQ=="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BB10" i="4"/>
  <c r="AT10" i="4"/>
  <c r="AL10" i="4"/>
  <c r="I10" i="4"/>
  <c r="B10" i="4"/>
  <c r="AD8" i="4"/>
  <c r="W8" i="4"/>
  <c r="I8" i="4"/>
  <c r="B8" i="4"/>
</calcChain>
</file>

<file path=xl/sharedStrings.xml><?xml version="1.0" encoding="utf-8"?>
<sst xmlns="http://schemas.openxmlformats.org/spreadsheetml/2006/main" count="233" uniqueCount="114">
  <si>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</si>
  <si>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</si>
  <si>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</si>
  <si>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</si>
  <si>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</si>
  <si>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</si>
  <si>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</si>
  <si>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</si>
  <si>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</si>
  <si>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</si>
  <si>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</si>
  <si>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</si>
  <si>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</si>
  <si>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</si>
  <si>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</si>
  <si>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</si>
  <si>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</si>
  <si>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</si>
  <si>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</si>
  <si>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</si>
  <si>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</si>
  <si>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</si>
  <si>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</si>
  <si>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</si>
  <si>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</si>
  <si>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</si>
  <si>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</si>
  <si>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</si>
  <si>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</si>
  <si>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</si>
  <si>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</si>
  <si>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</si>
  <si>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</si>
  <si>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</si>
  <si>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</si>
  <si>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</si>
  <si>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</si>
  <si>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</si>
  <si>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</si>
  <si>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</si>
  <si>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</si>
  <si>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</si>
  <si>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</si>
  <si>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</si>
  <si>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</si>
  <si>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</si>
  <si>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</si>
  <si>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</si>
  <si>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</si>
  <si>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</si>
  <si>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</si>
  <si>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</si>
  <si>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</si>
  <si>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</si>
  <si>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</si>
  <si>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</si>
  <si>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</si>
  <si>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</si>
  <si>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</si>
  <si>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</si>
  <si>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</si>
  <si>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</si>
  <si>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</si>
  <si>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</si>
  <si>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</si>
  <si>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</si>
  <si>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</si>
  <si>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</si>
  <si>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</si>
  <si>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</si>
  <si>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</si>
  <si>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</si>
  <si>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</si>
  <si>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</si>
  <si>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</si>
  <si>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</si>
  <si>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</si>
  <si>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</si>
  <si>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</si>
  <si>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</si>
  <si>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</si>
  <si>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</si>
  <si>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</si>
  <si>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</si>
  <si>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</si>
  <si>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</si>
  <si>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</si>
  <si>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</si>
  <si>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</si>
  <si>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</si>
  <si>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</si>
  <si>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</si>
  <si>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</si>
  <si>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</si>
  <si>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相良村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</si>
  <si>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</si>
  <si>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</si>
  <si>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</si>
  <si>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</si>
  <si>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</si>
  <si>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</si>
  <si>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</si>
  <si>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</si>
  <si>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</si>
  <si>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</si>
  <si>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</si>
  <si>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</si>
  <si>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</si>
  <si>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</si>
  <si>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</si>
  <si>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</si>
  <si>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相良村の簡易水道給水区域の中で、供用開始から20年以上経過している施設があり、水道施設や管路等老朽化が進んでおり修繕や取替が増加してきている。老朽化に伴う施設の更新・修繕においては、料金改定や企業債の借入等が必要になる可能性もあるため、経営基盤の強化に努めると共に計画的な更新・修繕を行っていく。</t>
    <phoneticPr fontId="4"/>
  </si>
  <si>
    <t>・未加入に対し、加入促進を行う。
・既存の施設の統廃合などにより、将来の施設の更新費用や維持管理費用を縮減していく。</t>
    <phoneticPr fontId="4"/>
  </si>
  <si>
    <t>・④企業債残高対給水収益比率については、企業債残高の減少に伴い数値が減少しているが、令和6年度の企業債償還額は約60,725万円と依然として高額である。
・⑥給水原価については、令和７年度からの公営企業法適用に伴い、令和７年３月での打切り決算となり、維持管理費等の支出が少なかったことが要因と思われる。
・施設の維持管理費等についても、委託料・光熱水費・修繕費・通信運搬費等で年間約34,247万円と多大な費用となっているため、経費削減に向けて検討する必要がある。
・本村の給水整備区域内における普及率は約79％程度であり、施設利用率等の低下に繋がるため、今後も村の簡易水道への加入促進を行っていく。
・有収率について、漏水防止等の住民への周知、呼びかけを今後も引き続き行っていく。</t>
    <rPh sb="79" eb="81">
      <t>キュウスイ</t>
    </rPh>
    <rPh sb="81" eb="83">
      <t>ゲンカ</t>
    </rPh>
    <rPh sb="89" eb="91">
      <t>レ</t>
    </rPh>
    <rPh sb="92" eb="94">
      <t>ネンド</t>
    </rPh>
    <rPh sb="97" eb="99">
      <t>コウエイ</t>
    </rPh>
    <rPh sb="99" eb="101">
      <t>キギョウ</t>
    </rPh>
    <rPh sb="101" eb="102">
      <t>ホウ</t>
    </rPh>
    <rPh sb="102" eb="104">
      <t>テキヨウ</t>
    </rPh>
    <rPh sb="105" eb="106">
      <t>トモナ</t>
    </rPh>
    <rPh sb="108" eb="110">
      <t>レ</t>
    </rPh>
    <rPh sb="111" eb="112">
      <t>ネン</t>
    </rPh>
    <rPh sb="113" eb="114">
      <t>ガツ</t>
    </rPh>
    <rPh sb="116" eb="118">
      <t>ウチキ</t>
    </rPh>
    <rPh sb="119" eb="121">
      <t>ケッサン</t>
    </rPh>
    <rPh sb="125" eb="127">
      <t>イジ</t>
    </rPh>
    <rPh sb="127" eb="129">
      <t>カンリ</t>
    </rPh>
    <rPh sb="129" eb="130">
      <t>ヒ</t>
    </rPh>
    <rPh sb="130" eb="131">
      <t>トウ</t>
    </rPh>
    <rPh sb="132" eb="134">
      <t>シシュツ</t>
    </rPh>
    <rPh sb="135" eb="136">
      <t>スク</t>
    </rPh>
    <rPh sb="143" eb="145">
      <t>ヨウイン</t>
    </rPh>
    <rPh sb="146" eb="147">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</si>
</sst>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5A-427F-9DC4-48CB3471CBA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0.55000000000000004</c:v>
                </c:pt>
                <c:pt idx="3">
                  <c:v>0.44</c:v>
                </c:pt>
                <c:pt idx="4">
                  <c:v>0.56000000000000005</c:v>
                </c:pt>
              </c:numCache>
            </c:numRef>
          </c:val>
          <c:smooth val="0"/>
          <c:extLst>
            <c:ext xmlns:c16="http://schemas.microsoft.com/office/drawing/2014/chart" uri="{C3380CC4-5D6E-409C-BE32-E72D297353CC}">
              <c16:uniqueId val="{00000001-475A-427F-9DC4-48CB3471CBA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52.45</c:v>
                </c:pt>
                <c:pt idx="1">
                  <c:v>56.97</c:v>
                </c:pt>
                <c:pt idx="2">
                  <c:v>55.12</c:v>
                </c:pt>
                <c:pt idx="3">
                  <c:v>52.71</c:v>
                </c:pt>
                <c:pt idx="4">
                  <c:v>54.24</c:v>
                </c:pt>
              </c:numCache>
            </c:numRef>
          </c:val>
          <c:extLst>
            <c:ext xmlns:c16="http://schemas.microsoft.com/office/drawing/2014/chart" uri="{C3380CC4-5D6E-409C-BE32-E72D297353CC}">
              <c16:uniqueId val="{00000000-3BF1-4660-9D35-B42EF9EAB84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58.52</c:v>
                </c:pt>
                <c:pt idx="1">
                  <c:v>58.88</c:v>
                </c:pt>
                <c:pt idx="2">
                  <c:v>58.16</c:v>
                </c:pt>
                <c:pt idx="3">
                  <c:v>55.9</c:v>
                </c:pt>
                <c:pt idx="4">
                  <c:v>48.62</c:v>
                </c:pt>
              </c:numCache>
            </c:numRef>
          </c:val>
          <c:smooth val="0"/>
          <c:extLst>
            <c:ext xmlns:c16="http://schemas.microsoft.com/office/drawing/2014/chart" uri="{C3380CC4-5D6E-409C-BE32-E72D297353CC}">
              <c16:uniqueId val="{00000001-3BF1-4660-9D35-B42EF9EAB84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89.05</c:v>
                </c:pt>
                <c:pt idx="1">
                  <c:v>83.3</c:v>
                </c:pt>
                <c:pt idx="2">
                  <c:v>84.45</c:v>
                </c:pt>
                <c:pt idx="3">
                  <c:v>86.44</c:v>
                </c:pt>
                <c:pt idx="4">
                  <c:v>83.64</c:v>
                </c:pt>
              </c:numCache>
            </c:numRef>
          </c:val>
          <c:extLst>
            <c:ext xmlns:c16="http://schemas.microsoft.com/office/drawing/2014/chart" uri="{C3380CC4-5D6E-409C-BE32-E72D297353CC}">
              <c16:uniqueId val="{00000000-8F85-4386-84B1-79F0F8030972}"/>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71.33</c:v>
                </c:pt>
                <c:pt idx="1">
                  <c:v>71.150000000000006</c:v>
                </c:pt>
                <c:pt idx="2">
                  <c:v>70.34</c:v>
                </c:pt>
                <c:pt idx="3">
                  <c:v>71.08</c:v>
                </c:pt>
                <c:pt idx="4">
                  <c:v>78.27</c:v>
                </c:pt>
              </c:numCache>
            </c:numRef>
          </c:val>
          <c:smooth val="0"/>
          <c:extLst>
            <c:ext xmlns:c16="http://schemas.microsoft.com/office/drawing/2014/chart" uri="{C3380CC4-5D6E-409C-BE32-E72D297353CC}">
              <c16:uniqueId val="{00000001-8F85-4386-84B1-79F0F8030972}"/>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72.84</c:v>
                </c:pt>
                <c:pt idx="1">
                  <c:v>71.17</c:v>
                </c:pt>
                <c:pt idx="2">
                  <c:v>71.319999999999993</c:v>
                </c:pt>
                <c:pt idx="3">
                  <c:v>66.989999999999995</c:v>
                </c:pt>
                <c:pt idx="4">
                  <c:v>70.260000000000005</c:v>
                </c:pt>
              </c:numCache>
            </c:numRef>
          </c:val>
          <c:extLst>
            <c:ext xmlns:c16="http://schemas.microsoft.com/office/drawing/2014/chart" uri="{C3380CC4-5D6E-409C-BE32-E72D297353CC}">
              <c16:uniqueId val="{00000000-32F0-4791-AE26-350B00218EF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79.33</c:v>
                </c:pt>
                <c:pt idx="1">
                  <c:v>73.540000000000006</c:v>
                </c:pt>
                <c:pt idx="2">
                  <c:v>75.44</c:v>
                </c:pt>
                <c:pt idx="3">
                  <c:v>78.14</c:v>
                </c:pt>
                <c:pt idx="4">
                  <c:v>86.08</c:v>
                </c:pt>
              </c:numCache>
            </c:numRef>
          </c:val>
          <c:smooth val="0"/>
          <c:extLst>
            <c:ext xmlns:c16="http://schemas.microsoft.com/office/drawing/2014/chart" uri="{C3380CC4-5D6E-409C-BE32-E72D297353CC}">
              <c16:uniqueId val="{00000001-32F0-4791-AE26-350B00218EF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E2-43FF-95A7-AD932B95065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E2-43FF-95A7-AD932B95065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F6-4DE8-935E-E6E432534CFB}"/>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F6-4DE8-935E-E6E432534CFB}"/>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63-4AFF-B0BA-B8253B41D90F}"/>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63-4AFF-B0BA-B8253B41D90F}"/>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69-4063-8626-980247D9E1D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69-4063-8626-980247D9E1D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1055.1300000000001</c:v>
                </c:pt>
                <c:pt idx="1">
                  <c:v>772.93</c:v>
                </c:pt>
                <c:pt idx="2">
                  <c:v>707.64</c:v>
                </c:pt>
                <c:pt idx="3">
                  <c:v>635.23</c:v>
                </c:pt>
                <c:pt idx="4">
                  <c:v>564.45000000000005</c:v>
                </c:pt>
              </c:numCache>
            </c:numRef>
          </c:val>
          <c:extLst>
            <c:ext xmlns:c16="http://schemas.microsoft.com/office/drawing/2014/chart" uri="{C3380CC4-5D6E-409C-BE32-E72D297353CC}">
              <c16:uniqueId val="{00000000-5E3F-4C31-B454-F4D9D75602F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949.61</c:v>
                </c:pt>
                <c:pt idx="1">
                  <c:v>918.84</c:v>
                </c:pt>
                <c:pt idx="2">
                  <c:v>955.49</c:v>
                </c:pt>
                <c:pt idx="3">
                  <c:v>1017.9</c:v>
                </c:pt>
                <c:pt idx="4">
                  <c:v>487.34</c:v>
                </c:pt>
              </c:numCache>
            </c:numRef>
          </c:val>
          <c:smooth val="0"/>
          <c:extLst>
            <c:ext xmlns:c16="http://schemas.microsoft.com/office/drawing/2014/chart" uri="{C3380CC4-5D6E-409C-BE32-E72D297353CC}">
              <c16:uniqueId val="{00000001-5E3F-4C31-B454-F4D9D75602F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45.01</c:v>
                </c:pt>
                <c:pt idx="1">
                  <c:v>54.26</c:v>
                </c:pt>
                <c:pt idx="2">
                  <c:v>49.08</c:v>
                </c:pt>
                <c:pt idx="3">
                  <c:v>49.43</c:v>
                </c:pt>
                <c:pt idx="4">
                  <c:v>52.26</c:v>
                </c:pt>
              </c:numCache>
            </c:numRef>
          </c:val>
          <c:extLst>
            <c:ext xmlns:c16="http://schemas.microsoft.com/office/drawing/2014/chart" uri="{C3380CC4-5D6E-409C-BE32-E72D297353CC}">
              <c16:uniqueId val="{00000000-D345-47BA-8FB0-04C90C1819EA}"/>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58.41</c:v>
                </c:pt>
                <c:pt idx="1">
                  <c:v>58.27</c:v>
                </c:pt>
                <c:pt idx="2">
                  <c:v>55.15</c:v>
                </c:pt>
                <c:pt idx="3">
                  <c:v>53.95</c:v>
                </c:pt>
                <c:pt idx="4">
                  <c:v>58</c:v>
                </c:pt>
              </c:numCache>
            </c:numRef>
          </c:val>
          <c:smooth val="0"/>
          <c:extLst>
            <c:ext xmlns:c16="http://schemas.microsoft.com/office/drawing/2014/chart" uri="{C3380CC4-5D6E-409C-BE32-E72D297353CC}">
              <c16:uniqueId val="{00000001-D345-47BA-8FB0-04C90C1819EA}"/>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359.22</c:v>
                </c:pt>
                <c:pt idx="1">
                  <c:v>361.61</c:v>
                </c:pt>
                <c:pt idx="2">
                  <c:v>400.64</c:v>
                </c:pt>
                <c:pt idx="3">
                  <c:v>397.62</c:v>
                </c:pt>
                <c:pt idx="4">
                  <c:v>375.98</c:v>
                </c:pt>
              </c:numCache>
            </c:numRef>
          </c:val>
          <c:extLst>
            <c:ext xmlns:c16="http://schemas.microsoft.com/office/drawing/2014/chart" uri="{C3380CC4-5D6E-409C-BE32-E72D297353CC}">
              <c16:uniqueId val="{00000000-1AD7-472D-BB03-145B00D7BFF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303.27999999999997</c:v>
                </c:pt>
                <c:pt idx="1">
                  <c:v>303.81</c:v>
                </c:pt>
                <c:pt idx="2">
                  <c:v>310.26</c:v>
                </c:pt>
                <c:pt idx="3">
                  <c:v>318.99</c:v>
                </c:pt>
                <c:pt idx="4">
                  <c:v>239.82</c:v>
                </c:pt>
              </c:numCache>
            </c:numRef>
          </c:val>
          <c:smooth val="0"/>
          <c:extLst>
            <c:ext xmlns:c16="http://schemas.microsoft.com/office/drawing/2014/chart" uri="{C3380CC4-5D6E-409C-BE32-E72D297353CC}">
              <c16:uniqueId val="{00000001-1AD7-472D-BB03-145B00D7BFF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I6" sqref="BI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15">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15">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6" t="str">
        <f>データ!H6</f>
        <v>熊本県　相良村</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15">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D3</v>
      </c>
      <c r="X8" s="64"/>
      <c r="Y8" s="64"/>
      <c r="Z8" s="64"/>
      <c r="AA8" s="64"/>
      <c r="AB8" s="64"/>
      <c r="AC8" s="64"/>
      <c r="AD8" s="64" t="str">
        <f>データ!$M$6</f>
        <v>非設置</v>
      </c>
      <c r="AE8" s="64"/>
      <c r="AF8" s="64"/>
      <c r="AG8" s="64"/>
      <c r="AH8" s="64"/>
      <c r="AI8" s="64"/>
      <c r="AJ8" s="64"/>
      <c r="AK8" s="2"/>
      <c r="AL8" s="59">
        <f>データ!$R$6</f>
        <v>3961</v>
      </c>
      <c r="AM8" s="59"/>
      <c r="AN8" s="59"/>
      <c r="AO8" s="59"/>
      <c r="AP8" s="59"/>
      <c r="AQ8" s="59"/>
      <c r="AR8" s="59"/>
      <c r="AS8" s="59"/>
      <c r="AT8" s="35">
        <f>データ!$S$6</f>
        <v>94.54</v>
      </c>
      <c r="AU8" s="35"/>
      <c r="AV8" s="35"/>
      <c r="AW8" s="35"/>
      <c r="AX8" s="35"/>
      <c r="AY8" s="35"/>
      <c r="AZ8" s="35"/>
      <c r="BA8" s="35"/>
      <c r="BB8" s="35">
        <f>データ!$T$6</f>
        <v>41.9</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79.23</v>
      </c>
      <c r="Q10" s="35"/>
      <c r="R10" s="35"/>
      <c r="S10" s="35"/>
      <c r="T10" s="35"/>
      <c r="U10" s="35"/>
      <c r="V10" s="35"/>
      <c r="W10" s="59">
        <f>データ!$Q$6</f>
        <v>3560</v>
      </c>
      <c r="X10" s="59"/>
      <c r="Y10" s="59"/>
      <c r="Z10" s="59"/>
      <c r="AA10" s="59"/>
      <c r="AB10" s="59"/>
      <c r="AC10" s="59"/>
      <c r="AD10" s="2"/>
      <c r="AE10" s="2"/>
      <c r="AF10" s="2"/>
      <c r="AG10" s="2"/>
      <c r="AH10" s="2"/>
      <c r="AI10" s="2"/>
      <c r="AJ10" s="2"/>
      <c r="AK10" s="2"/>
      <c r="AL10" s="59">
        <f>データ!$U$6</f>
        <v>3121</v>
      </c>
      <c r="AM10" s="59"/>
      <c r="AN10" s="59"/>
      <c r="AO10" s="59"/>
      <c r="AP10" s="59"/>
      <c r="AQ10" s="59"/>
      <c r="AR10" s="59"/>
      <c r="AS10" s="59"/>
      <c r="AT10" s="35">
        <f>データ!$V$6</f>
        <v>13.48</v>
      </c>
      <c r="AU10" s="35"/>
      <c r="AV10" s="35"/>
      <c r="AW10" s="35"/>
      <c r="AX10" s="35"/>
      <c r="AY10" s="35"/>
      <c r="AZ10" s="35"/>
      <c r="BA10" s="35"/>
      <c r="BB10" s="35">
        <f>データ!$W$6</f>
        <v>231.53</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113</v>
      </c>
      <c r="BM16" s="37"/>
      <c r="BN16" s="37"/>
      <c r="BO16" s="37"/>
      <c r="BP16" s="37"/>
      <c r="BQ16" s="37"/>
      <c r="BR16" s="37"/>
      <c r="BS16" s="37"/>
      <c r="BT16" s="37"/>
      <c r="BU16" s="37"/>
      <c r="BV16" s="37"/>
      <c r="BW16" s="37"/>
      <c r="BX16" s="37"/>
      <c r="BY16" s="37"/>
      <c r="BZ16" s="3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111</v>
      </c>
      <c r="BM47" s="37"/>
      <c r="BN47" s="37"/>
      <c r="BO47" s="37"/>
      <c r="BP47" s="37"/>
      <c r="BQ47" s="37"/>
      <c r="BR47" s="37"/>
      <c r="BS47" s="37"/>
      <c r="BT47" s="37"/>
      <c r="BU47" s="37"/>
      <c r="BV47" s="37"/>
      <c r="BW47" s="37"/>
      <c r="BX47" s="37"/>
      <c r="BY47" s="37"/>
      <c r="BZ47" s="3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112</v>
      </c>
      <c r="BM66" s="37"/>
      <c r="BN66" s="37"/>
      <c r="BO66" s="37"/>
      <c r="BP66" s="37"/>
      <c r="BQ66" s="37"/>
      <c r="BR66" s="37"/>
      <c r="BS66" s="37"/>
      <c r="BT66" s="37"/>
      <c r="BU66" s="37"/>
      <c r="BV66" s="37"/>
      <c r="BW66" s="37"/>
      <c r="BX66" s="37"/>
      <c r="BY66" s="37"/>
      <c r="BZ66" s="3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【85.29】</v>
      </c>
      <c r="F85" s="13" t="s">
        <v>41</v>
      </c>
      <c r="G85" s="13" t="s">
        <v>41</v>
      </c>
      <c r="H85" s="13" t="str">
        <f>データ!BO6</f>
        <v>【544.02】</v>
      </c>
      <c r="I85" s="13" t="str">
        <f>データ!BZ6</f>
        <v>【55.67】</v>
      </c>
      <c r="J85" s="13" t="str">
        <f>データ!CK6</f>
        <v>【261.48】</v>
      </c>
      <c r="K85" s="13" t="str">
        <f>データ!CV6</f>
        <v>【44.68】</v>
      </c>
      <c r="L85" s="13" t="str">
        <f>データ!DG6</f>
        <v>【71.10】</v>
      </c>
      <c r="M85" s="13" t="s">
        <v>41</v>
      </c>
      <c r="N85" s="13" t="s">
        <v>41</v>
      </c>
      <c r="O85" s="13" t="str">
        <f>データ!EN6</f>
        <v>【0.18】</v>
      </c>
    </row>
  </sheetData>
  <sheetProtection algorithmName="SHA-512" hashValue="bLEqJvLf8MKvmBgy/q6fTUoRYe6kvWBvq48U8exJ4NpH/8UCADqDASRfL/TRlv6Nk3LpUzAI2dPmhbtjcYN5Mw==" saltValue="MABq1+Li0jXGTd51mr6OK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1" t="s">
        <v>51</v>
      </c>
      <c r="I3" s="72"/>
      <c r="J3" s="72"/>
      <c r="K3" s="72"/>
      <c r="L3" s="72"/>
      <c r="M3" s="72"/>
      <c r="N3" s="72"/>
      <c r="O3" s="72"/>
      <c r="P3" s="72"/>
      <c r="Q3" s="72"/>
      <c r="R3" s="72"/>
      <c r="S3" s="72"/>
      <c r="T3" s="72"/>
      <c r="U3" s="72"/>
      <c r="V3" s="72"/>
      <c r="W3" s="73"/>
      <c r="X3" s="77" t="s">
        <v>52</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27</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53</v>
      </c>
      <c r="B4" s="17"/>
      <c r="C4" s="17"/>
      <c r="D4" s="17"/>
      <c r="E4" s="17"/>
      <c r="F4" s="17"/>
      <c r="G4" s="17"/>
      <c r="H4" s="74"/>
      <c r="I4" s="75"/>
      <c r="J4" s="75"/>
      <c r="K4" s="75"/>
      <c r="L4" s="75"/>
      <c r="M4" s="75"/>
      <c r="N4" s="75"/>
      <c r="O4" s="75"/>
      <c r="P4" s="75"/>
      <c r="Q4" s="75"/>
      <c r="R4" s="75"/>
      <c r="S4" s="75"/>
      <c r="T4" s="75"/>
      <c r="U4" s="75"/>
      <c r="V4" s="75"/>
      <c r="W4" s="76"/>
      <c r="X4" s="70" t="s">
        <v>54</v>
      </c>
      <c r="Y4" s="70"/>
      <c r="Z4" s="70"/>
      <c r="AA4" s="70"/>
      <c r="AB4" s="70"/>
      <c r="AC4" s="70"/>
      <c r="AD4" s="70"/>
      <c r="AE4" s="70"/>
      <c r="AF4" s="70"/>
      <c r="AG4" s="70"/>
      <c r="AH4" s="70"/>
      <c r="AI4" s="70" t="s">
        <v>55</v>
      </c>
      <c r="AJ4" s="70"/>
      <c r="AK4" s="70"/>
      <c r="AL4" s="70"/>
      <c r="AM4" s="70"/>
      <c r="AN4" s="70"/>
      <c r="AO4" s="70"/>
      <c r="AP4" s="70"/>
      <c r="AQ4" s="70"/>
      <c r="AR4" s="70"/>
      <c r="AS4" s="70"/>
      <c r="AT4" s="70" t="s">
        <v>56</v>
      </c>
      <c r="AU4" s="70"/>
      <c r="AV4" s="70"/>
      <c r="AW4" s="70"/>
      <c r="AX4" s="70"/>
      <c r="AY4" s="70"/>
      <c r="AZ4" s="70"/>
      <c r="BA4" s="70"/>
      <c r="BB4" s="70"/>
      <c r="BC4" s="70"/>
      <c r="BD4" s="70"/>
      <c r="BE4" s="70" t="s">
        <v>57</v>
      </c>
      <c r="BF4" s="70"/>
      <c r="BG4" s="70"/>
      <c r="BH4" s="70"/>
      <c r="BI4" s="70"/>
      <c r="BJ4" s="70"/>
      <c r="BK4" s="70"/>
      <c r="BL4" s="70"/>
      <c r="BM4" s="70"/>
      <c r="BN4" s="70"/>
      <c r="BO4" s="70"/>
      <c r="BP4" s="70" t="s">
        <v>58</v>
      </c>
      <c r="BQ4" s="70"/>
      <c r="BR4" s="70"/>
      <c r="BS4" s="70"/>
      <c r="BT4" s="70"/>
      <c r="BU4" s="70"/>
      <c r="BV4" s="70"/>
      <c r="BW4" s="70"/>
      <c r="BX4" s="70"/>
      <c r="BY4" s="70"/>
      <c r="BZ4" s="70"/>
      <c r="CA4" s="70" t="s">
        <v>59</v>
      </c>
      <c r="CB4" s="70"/>
      <c r="CC4" s="70"/>
      <c r="CD4" s="70"/>
      <c r="CE4" s="70"/>
      <c r="CF4" s="70"/>
      <c r="CG4" s="70"/>
      <c r="CH4" s="70"/>
      <c r="CI4" s="70"/>
      <c r="CJ4" s="70"/>
      <c r="CK4" s="70"/>
      <c r="CL4" s="70" t="s">
        <v>60</v>
      </c>
      <c r="CM4" s="70"/>
      <c r="CN4" s="70"/>
      <c r="CO4" s="70"/>
      <c r="CP4" s="70"/>
      <c r="CQ4" s="70"/>
      <c r="CR4" s="70"/>
      <c r="CS4" s="70"/>
      <c r="CT4" s="70"/>
      <c r="CU4" s="70"/>
      <c r="CV4" s="70"/>
      <c r="CW4" s="70" t="s">
        <v>61</v>
      </c>
      <c r="CX4" s="70"/>
      <c r="CY4" s="70"/>
      <c r="CZ4" s="70"/>
      <c r="DA4" s="70"/>
      <c r="DB4" s="70"/>
      <c r="DC4" s="70"/>
      <c r="DD4" s="70"/>
      <c r="DE4" s="70"/>
      <c r="DF4" s="70"/>
      <c r="DG4" s="70"/>
      <c r="DH4" s="70" t="s">
        <v>62</v>
      </c>
      <c r="DI4" s="70"/>
      <c r="DJ4" s="70"/>
      <c r="DK4" s="70"/>
      <c r="DL4" s="70"/>
      <c r="DM4" s="70"/>
      <c r="DN4" s="70"/>
      <c r="DO4" s="70"/>
      <c r="DP4" s="70"/>
      <c r="DQ4" s="70"/>
      <c r="DR4" s="70"/>
      <c r="DS4" s="70" t="s">
        <v>63</v>
      </c>
      <c r="DT4" s="70"/>
      <c r="DU4" s="70"/>
      <c r="DV4" s="70"/>
      <c r="DW4" s="70"/>
      <c r="DX4" s="70"/>
      <c r="DY4" s="70"/>
      <c r="DZ4" s="70"/>
      <c r="EA4" s="70"/>
      <c r="EB4" s="70"/>
      <c r="EC4" s="70"/>
      <c r="ED4" s="70" t="s">
        <v>64</v>
      </c>
      <c r="EE4" s="70"/>
      <c r="EF4" s="70"/>
      <c r="EG4" s="70"/>
      <c r="EH4" s="70"/>
      <c r="EI4" s="70"/>
      <c r="EJ4" s="70"/>
      <c r="EK4" s="70"/>
      <c r="EL4" s="70"/>
      <c r="EM4" s="70"/>
      <c r="EN4" s="70"/>
    </row>
    <row r="5" spans="1:144" x14ac:dyDescent="0.15">
      <c r="A5" s="15" t="s">
        <v>65</v>
      </c>
      <c r="B5" s="18"/>
      <c r="C5" s="18"/>
      <c r="D5" s="18"/>
      <c r="E5" s="18"/>
      <c r="F5" s="18"/>
      <c r="G5" s="18"/>
      <c r="H5" s="19" t="s">
        <v>66</v>
      </c>
      <c r="I5" s="19" t="s">
        <v>67</v>
      </c>
      <c r="J5" s="19" t="s">
        <v>68</v>
      </c>
      <c r="K5" s="19" t="s">
        <v>69</v>
      </c>
      <c r="L5" s="19" t="s">
        <v>70</v>
      </c>
      <c r="M5" s="19" t="s">
        <v>71</v>
      </c>
      <c r="N5" s="19" t="s">
        <v>72</v>
      </c>
      <c r="O5" s="19" t="s">
        <v>73</v>
      </c>
      <c r="P5" s="19" t="s">
        <v>74</v>
      </c>
      <c r="Q5" s="19" t="s">
        <v>75</v>
      </c>
      <c r="R5" s="19" t="s">
        <v>76</v>
      </c>
      <c r="S5" s="19" t="s">
        <v>77</v>
      </c>
      <c r="T5" s="19" t="s">
        <v>78</v>
      </c>
      <c r="U5" s="19" t="s">
        <v>79</v>
      </c>
      <c r="V5" s="19" t="s">
        <v>80</v>
      </c>
      <c r="W5" s="19" t="s">
        <v>81</v>
      </c>
      <c r="X5" s="19" t="s">
        <v>82</v>
      </c>
      <c r="Y5" s="19" t="s">
        <v>83</v>
      </c>
      <c r="Z5" s="19" t="s">
        <v>84</v>
      </c>
      <c r="AA5" s="19" t="s">
        <v>85</v>
      </c>
      <c r="AB5" s="19" t="s">
        <v>86</v>
      </c>
      <c r="AC5" s="19" t="s">
        <v>87</v>
      </c>
      <c r="AD5" s="19" t="s">
        <v>88</v>
      </c>
      <c r="AE5" s="19" t="s">
        <v>89</v>
      </c>
      <c r="AF5" s="19" t="s">
        <v>90</v>
      </c>
      <c r="AG5" s="19" t="s">
        <v>91</v>
      </c>
      <c r="AH5" s="19" t="s">
        <v>29</v>
      </c>
      <c r="AI5" s="19" t="s">
        <v>82</v>
      </c>
      <c r="AJ5" s="19" t="s">
        <v>83</v>
      </c>
      <c r="AK5" s="19" t="s">
        <v>84</v>
      </c>
      <c r="AL5" s="19" t="s">
        <v>85</v>
      </c>
      <c r="AM5" s="19" t="s">
        <v>86</v>
      </c>
      <c r="AN5" s="19" t="s">
        <v>87</v>
      </c>
      <c r="AO5" s="19" t="s">
        <v>88</v>
      </c>
      <c r="AP5" s="19" t="s">
        <v>89</v>
      </c>
      <c r="AQ5" s="19" t="s">
        <v>90</v>
      </c>
      <c r="AR5" s="19" t="s">
        <v>91</v>
      </c>
      <c r="AS5" s="19" t="s">
        <v>92</v>
      </c>
      <c r="AT5" s="19" t="s">
        <v>82</v>
      </c>
      <c r="AU5" s="19" t="s">
        <v>83</v>
      </c>
      <c r="AV5" s="19" t="s">
        <v>84</v>
      </c>
      <c r="AW5" s="19" t="s">
        <v>85</v>
      </c>
      <c r="AX5" s="19" t="s">
        <v>86</v>
      </c>
      <c r="AY5" s="19" t="s">
        <v>87</v>
      </c>
      <c r="AZ5" s="19" t="s">
        <v>88</v>
      </c>
      <c r="BA5" s="19" t="s">
        <v>89</v>
      </c>
      <c r="BB5" s="19" t="s">
        <v>90</v>
      </c>
      <c r="BC5" s="19" t="s">
        <v>91</v>
      </c>
      <c r="BD5" s="19" t="s">
        <v>92</v>
      </c>
      <c r="BE5" s="19" t="s">
        <v>82</v>
      </c>
      <c r="BF5" s="19" t="s">
        <v>83</v>
      </c>
      <c r="BG5" s="19" t="s">
        <v>84</v>
      </c>
      <c r="BH5" s="19" t="s">
        <v>85</v>
      </c>
      <c r="BI5" s="19" t="s">
        <v>86</v>
      </c>
      <c r="BJ5" s="19" t="s">
        <v>87</v>
      </c>
      <c r="BK5" s="19" t="s">
        <v>88</v>
      </c>
      <c r="BL5" s="19" t="s">
        <v>89</v>
      </c>
      <c r="BM5" s="19" t="s">
        <v>90</v>
      </c>
      <c r="BN5" s="19" t="s">
        <v>91</v>
      </c>
      <c r="BO5" s="19" t="s">
        <v>92</v>
      </c>
      <c r="BP5" s="19" t="s">
        <v>82</v>
      </c>
      <c r="BQ5" s="19" t="s">
        <v>83</v>
      </c>
      <c r="BR5" s="19" t="s">
        <v>84</v>
      </c>
      <c r="BS5" s="19" t="s">
        <v>85</v>
      </c>
      <c r="BT5" s="19" t="s">
        <v>86</v>
      </c>
      <c r="BU5" s="19" t="s">
        <v>87</v>
      </c>
      <c r="BV5" s="19" t="s">
        <v>88</v>
      </c>
      <c r="BW5" s="19" t="s">
        <v>89</v>
      </c>
      <c r="BX5" s="19" t="s">
        <v>90</v>
      </c>
      <c r="BY5" s="19" t="s">
        <v>91</v>
      </c>
      <c r="BZ5" s="19" t="s">
        <v>92</v>
      </c>
      <c r="CA5" s="19" t="s">
        <v>82</v>
      </c>
      <c r="CB5" s="19" t="s">
        <v>83</v>
      </c>
      <c r="CC5" s="19" t="s">
        <v>84</v>
      </c>
      <c r="CD5" s="19" t="s">
        <v>85</v>
      </c>
      <c r="CE5" s="19" t="s">
        <v>86</v>
      </c>
      <c r="CF5" s="19" t="s">
        <v>87</v>
      </c>
      <c r="CG5" s="19" t="s">
        <v>88</v>
      </c>
      <c r="CH5" s="19" t="s">
        <v>89</v>
      </c>
      <c r="CI5" s="19" t="s">
        <v>90</v>
      </c>
      <c r="CJ5" s="19" t="s">
        <v>91</v>
      </c>
      <c r="CK5" s="19" t="s">
        <v>92</v>
      </c>
      <c r="CL5" s="19" t="s">
        <v>82</v>
      </c>
      <c r="CM5" s="19" t="s">
        <v>83</v>
      </c>
      <c r="CN5" s="19" t="s">
        <v>84</v>
      </c>
      <c r="CO5" s="19" t="s">
        <v>85</v>
      </c>
      <c r="CP5" s="19" t="s">
        <v>86</v>
      </c>
      <c r="CQ5" s="19" t="s">
        <v>87</v>
      </c>
      <c r="CR5" s="19" t="s">
        <v>88</v>
      </c>
      <c r="CS5" s="19" t="s">
        <v>89</v>
      </c>
      <c r="CT5" s="19" t="s">
        <v>90</v>
      </c>
      <c r="CU5" s="19" t="s">
        <v>91</v>
      </c>
      <c r="CV5" s="19" t="s">
        <v>92</v>
      </c>
      <c r="CW5" s="19" t="s">
        <v>82</v>
      </c>
      <c r="CX5" s="19" t="s">
        <v>83</v>
      </c>
      <c r="CY5" s="19" t="s">
        <v>84</v>
      </c>
      <c r="CZ5" s="19" t="s">
        <v>85</v>
      </c>
      <c r="DA5" s="19" t="s">
        <v>86</v>
      </c>
      <c r="DB5" s="19" t="s">
        <v>87</v>
      </c>
      <c r="DC5" s="19" t="s">
        <v>88</v>
      </c>
      <c r="DD5" s="19" t="s">
        <v>89</v>
      </c>
      <c r="DE5" s="19" t="s">
        <v>90</v>
      </c>
      <c r="DF5" s="19" t="s">
        <v>91</v>
      </c>
      <c r="DG5" s="19" t="s">
        <v>92</v>
      </c>
      <c r="DH5" s="19" t="s">
        <v>82</v>
      </c>
      <c r="DI5" s="19" t="s">
        <v>83</v>
      </c>
      <c r="DJ5" s="19" t="s">
        <v>84</v>
      </c>
      <c r="DK5" s="19" t="s">
        <v>85</v>
      </c>
      <c r="DL5" s="19" t="s">
        <v>86</v>
      </c>
      <c r="DM5" s="19" t="s">
        <v>87</v>
      </c>
      <c r="DN5" s="19" t="s">
        <v>88</v>
      </c>
      <c r="DO5" s="19" t="s">
        <v>89</v>
      </c>
      <c r="DP5" s="19" t="s">
        <v>90</v>
      </c>
      <c r="DQ5" s="19" t="s">
        <v>91</v>
      </c>
      <c r="DR5" s="19" t="s">
        <v>92</v>
      </c>
      <c r="DS5" s="19" t="s">
        <v>82</v>
      </c>
      <c r="DT5" s="19" t="s">
        <v>83</v>
      </c>
      <c r="DU5" s="19" t="s">
        <v>84</v>
      </c>
      <c r="DV5" s="19" t="s">
        <v>85</v>
      </c>
      <c r="DW5" s="19" t="s">
        <v>86</v>
      </c>
      <c r="DX5" s="19" t="s">
        <v>87</v>
      </c>
      <c r="DY5" s="19" t="s">
        <v>88</v>
      </c>
      <c r="DZ5" s="19" t="s">
        <v>89</v>
      </c>
      <c r="EA5" s="19" t="s">
        <v>90</v>
      </c>
      <c r="EB5" s="19" t="s">
        <v>91</v>
      </c>
      <c r="EC5" s="19" t="s">
        <v>92</v>
      </c>
      <c r="ED5" s="19" t="s">
        <v>82</v>
      </c>
      <c r="EE5" s="19" t="s">
        <v>83</v>
      </c>
      <c r="EF5" s="19" t="s">
        <v>84</v>
      </c>
      <c r="EG5" s="19" t="s">
        <v>85</v>
      </c>
      <c r="EH5" s="19" t="s">
        <v>86</v>
      </c>
      <c r="EI5" s="19" t="s">
        <v>87</v>
      </c>
      <c r="EJ5" s="19" t="s">
        <v>88</v>
      </c>
      <c r="EK5" s="19" t="s">
        <v>89</v>
      </c>
      <c r="EL5" s="19" t="s">
        <v>90</v>
      </c>
      <c r="EM5" s="19" t="s">
        <v>91</v>
      </c>
      <c r="EN5" s="19" t="s">
        <v>92</v>
      </c>
    </row>
    <row r="6" spans="1:144" s="23" customFormat="1" x14ac:dyDescent="0.15">
      <c r="A6" s="15" t="s">
        <v>93</v>
      </c>
      <c r="B6" s="20">
        <f>B7</f>
        <v>2024</v>
      </c>
      <c r="C6" s="20">
        <f t="shared" ref="C6:W6" si="3">C7</f>
        <v>435104</v>
      </c>
      <c r="D6" s="20">
        <f t="shared" si="3"/>
        <v>47</v>
      </c>
      <c r="E6" s="20">
        <f t="shared" si="3"/>
        <v>1</v>
      </c>
      <c r="F6" s="20">
        <f t="shared" si="3"/>
        <v>0</v>
      </c>
      <c r="G6" s="20">
        <f t="shared" si="3"/>
        <v>0</v>
      </c>
      <c r="H6" s="20" t="str">
        <f t="shared" si="3"/>
        <v>熊本県　相良村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79.23</v>
      </c>
      <c r="Q6" s="21">
        <f t="shared" si="3"/>
        <v>3560</v>
      </c>
      <c r="R6" s="21">
        <f t="shared" si="3"/>
        <v>3961</v>
      </c>
      <c r="S6" s="21">
        <f t="shared" si="3"/>
        <v>94.54</v>
      </c>
      <c r="T6" s="21">
        <f t="shared" si="3"/>
        <v>41.9</v>
      </c>
      <c r="U6" s="21">
        <f t="shared" si="3"/>
        <v>3121</v>
      </c>
      <c r="V6" s="21">
        <f t="shared" si="3"/>
        <v>13.48</v>
      </c>
      <c r="W6" s="21">
        <f t="shared" si="3"/>
        <v>231.53</v>
      </c>
      <c r="X6" s="22">
        <f>IF(X7="",NA(),X7)</f>
        <v>72.84</v>
      </c>
      <c r="Y6" s="22">
        <f t="shared" ref="Y6:AG6" si="4">IF(Y7="",NA(),Y7)</f>
        <v>71.17</v>
      </c>
      <c r="Z6" s="22">
        <f t="shared" si="4"/>
        <v>71.319999999999993</v>
      </c>
      <c r="AA6" s="22">
        <f t="shared" si="4"/>
        <v>66.989999999999995</v>
      </c>
      <c r="AB6" s="22">
        <f t="shared" si="4"/>
        <v>70.260000000000005</v>
      </c>
      <c r="AC6" s="22">
        <f t="shared" si="4"/>
        <v>79.33</v>
      </c>
      <c r="AD6" s="22">
        <f t="shared" si="4"/>
        <v>73.540000000000006</v>
      </c>
      <c r="AE6" s="22">
        <f t="shared" si="4"/>
        <v>75.44</v>
      </c>
      <c r="AF6" s="22">
        <f t="shared" si="4"/>
        <v>78.14</v>
      </c>
      <c r="AG6" s="22">
        <f t="shared" si="4"/>
        <v>86.08</v>
      </c>
      <c r="AH6" s="21" t="str">
        <f>IF(AH7="","",IF(AH7="-","【-】","【"&amp;SUBSTITUTE(TEXT(AH7,"#,##0.00"),"-","△")&amp;"】"))</f>
        <v>【85.29】</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1055.1300000000001</v>
      </c>
      <c r="BF6" s="22">
        <f t="shared" ref="BF6:BN6" si="7">IF(BF7="",NA(),BF7)</f>
        <v>772.93</v>
      </c>
      <c r="BG6" s="22">
        <f t="shared" si="7"/>
        <v>707.64</v>
      </c>
      <c r="BH6" s="22">
        <f t="shared" si="7"/>
        <v>635.23</v>
      </c>
      <c r="BI6" s="22">
        <f t="shared" si="7"/>
        <v>564.45000000000005</v>
      </c>
      <c r="BJ6" s="22">
        <f t="shared" si="7"/>
        <v>949.61</v>
      </c>
      <c r="BK6" s="22">
        <f t="shared" si="7"/>
        <v>918.84</v>
      </c>
      <c r="BL6" s="22">
        <f t="shared" si="7"/>
        <v>955.49</v>
      </c>
      <c r="BM6" s="22">
        <f t="shared" si="7"/>
        <v>1017.9</v>
      </c>
      <c r="BN6" s="22">
        <f t="shared" si="7"/>
        <v>487.34</v>
      </c>
      <c r="BO6" s="21" t="str">
        <f>IF(BO7="","",IF(BO7="-","【-】","【"&amp;SUBSTITUTE(TEXT(BO7,"#,##0.00"),"-","△")&amp;"】"))</f>
        <v>【544.02】</v>
      </c>
      <c r="BP6" s="22">
        <f>IF(BP7="",NA(),BP7)</f>
        <v>45.01</v>
      </c>
      <c r="BQ6" s="22">
        <f t="shared" ref="BQ6:BY6" si="8">IF(BQ7="",NA(),BQ7)</f>
        <v>54.26</v>
      </c>
      <c r="BR6" s="22">
        <f t="shared" si="8"/>
        <v>49.08</v>
      </c>
      <c r="BS6" s="22">
        <f t="shared" si="8"/>
        <v>49.43</v>
      </c>
      <c r="BT6" s="22">
        <f t="shared" si="8"/>
        <v>52.26</v>
      </c>
      <c r="BU6" s="22">
        <f t="shared" si="8"/>
        <v>58.41</v>
      </c>
      <c r="BV6" s="22">
        <f t="shared" si="8"/>
        <v>58.27</v>
      </c>
      <c r="BW6" s="22">
        <f t="shared" si="8"/>
        <v>55.15</v>
      </c>
      <c r="BX6" s="22">
        <f t="shared" si="8"/>
        <v>53.95</v>
      </c>
      <c r="BY6" s="22">
        <f t="shared" si="8"/>
        <v>58</v>
      </c>
      <c r="BZ6" s="21" t="str">
        <f>IF(BZ7="","",IF(BZ7="-","【-】","【"&amp;SUBSTITUTE(TEXT(BZ7,"#,##0.00"),"-","△")&amp;"】"))</f>
        <v>【55.67】</v>
      </c>
      <c r="CA6" s="22">
        <f>IF(CA7="",NA(),CA7)</f>
        <v>359.22</v>
      </c>
      <c r="CB6" s="22">
        <f t="shared" ref="CB6:CJ6" si="9">IF(CB7="",NA(),CB7)</f>
        <v>361.61</v>
      </c>
      <c r="CC6" s="22">
        <f t="shared" si="9"/>
        <v>400.64</v>
      </c>
      <c r="CD6" s="22">
        <f t="shared" si="9"/>
        <v>397.62</v>
      </c>
      <c r="CE6" s="22">
        <f t="shared" si="9"/>
        <v>375.98</v>
      </c>
      <c r="CF6" s="22">
        <f t="shared" si="9"/>
        <v>303.27999999999997</v>
      </c>
      <c r="CG6" s="22">
        <f t="shared" si="9"/>
        <v>303.81</v>
      </c>
      <c r="CH6" s="22">
        <f t="shared" si="9"/>
        <v>310.26</v>
      </c>
      <c r="CI6" s="22">
        <f t="shared" si="9"/>
        <v>318.99</v>
      </c>
      <c r="CJ6" s="22">
        <f t="shared" si="9"/>
        <v>239.82</v>
      </c>
      <c r="CK6" s="21" t="str">
        <f>IF(CK7="","",IF(CK7="-","【-】","【"&amp;SUBSTITUTE(TEXT(CK7,"#,##0.00"),"-","△")&amp;"】"))</f>
        <v>【261.48】</v>
      </c>
      <c r="CL6" s="22">
        <f>IF(CL7="",NA(),CL7)</f>
        <v>52.45</v>
      </c>
      <c r="CM6" s="22">
        <f t="shared" ref="CM6:CU6" si="10">IF(CM7="",NA(),CM7)</f>
        <v>56.97</v>
      </c>
      <c r="CN6" s="22">
        <f t="shared" si="10"/>
        <v>55.12</v>
      </c>
      <c r="CO6" s="22">
        <f t="shared" si="10"/>
        <v>52.71</v>
      </c>
      <c r="CP6" s="22">
        <f t="shared" si="10"/>
        <v>54.24</v>
      </c>
      <c r="CQ6" s="22">
        <f t="shared" si="10"/>
        <v>58.52</v>
      </c>
      <c r="CR6" s="22">
        <f t="shared" si="10"/>
        <v>58.88</v>
      </c>
      <c r="CS6" s="22">
        <f t="shared" si="10"/>
        <v>58.16</v>
      </c>
      <c r="CT6" s="22">
        <f t="shared" si="10"/>
        <v>55.9</v>
      </c>
      <c r="CU6" s="22">
        <f t="shared" si="10"/>
        <v>48.62</v>
      </c>
      <c r="CV6" s="21" t="str">
        <f>IF(CV7="","",IF(CV7="-","【-】","【"&amp;SUBSTITUTE(TEXT(CV7,"#,##0.00"),"-","△")&amp;"】"))</f>
        <v>【44.68】</v>
      </c>
      <c r="CW6" s="22">
        <f>IF(CW7="",NA(),CW7)</f>
        <v>89.05</v>
      </c>
      <c r="CX6" s="22">
        <f t="shared" ref="CX6:DF6" si="11">IF(CX7="",NA(),CX7)</f>
        <v>83.3</v>
      </c>
      <c r="CY6" s="22">
        <f t="shared" si="11"/>
        <v>84.45</v>
      </c>
      <c r="CZ6" s="22">
        <f t="shared" si="11"/>
        <v>86.44</v>
      </c>
      <c r="DA6" s="22">
        <f t="shared" si="11"/>
        <v>83.64</v>
      </c>
      <c r="DB6" s="22">
        <f t="shared" si="11"/>
        <v>71.33</v>
      </c>
      <c r="DC6" s="22">
        <f t="shared" si="11"/>
        <v>71.150000000000006</v>
      </c>
      <c r="DD6" s="22">
        <f t="shared" si="11"/>
        <v>70.34</v>
      </c>
      <c r="DE6" s="22">
        <f t="shared" si="11"/>
        <v>71.08</v>
      </c>
      <c r="DF6" s="22">
        <f t="shared" si="11"/>
        <v>78.27</v>
      </c>
      <c r="DG6" s="21" t="str">
        <f>IF(DG7="","",IF(DG7="-","【-】","【"&amp;SUBSTITUTE(TEXT(DG7,"#,##0.00"),"-","△")&amp;"】"))</f>
        <v>【71.10】</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0.72</v>
      </c>
      <c r="EJ6" s="22">
        <f t="shared" si="14"/>
        <v>0.71</v>
      </c>
      <c r="EK6" s="22">
        <f t="shared" si="14"/>
        <v>0.55000000000000004</v>
      </c>
      <c r="EL6" s="22">
        <f t="shared" si="14"/>
        <v>0.44</v>
      </c>
      <c r="EM6" s="22">
        <f t="shared" si="14"/>
        <v>0.56000000000000005</v>
      </c>
      <c r="EN6" s="21" t="str">
        <f>IF(EN7="","",IF(EN7="-","【-】","【"&amp;SUBSTITUTE(TEXT(EN7,"#,##0.00"),"-","△")&amp;"】"))</f>
        <v>【0.18】</v>
      </c>
    </row>
    <row r="7" spans="1:144" s="23" customFormat="1" x14ac:dyDescent="0.15">
      <c r="A7" s="15"/>
      <c r="B7" s="24">
        <v>2024</v>
      </c>
      <c r="C7" s="24">
        <v>435104</v>
      </c>
      <c r="D7" s="24">
        <v>47</v>
      </c>
      <c r="E7" s="24">
        <v>1</v>
      </c>
      <c r="F7" s="24">
        <v>0</v>
      </c>
      <c r="G7" s="24">
        <v>0</v>
      </c>
      <c r="H7" s="24" t="s">
        <v>94</v>
      </c>
      <c r="I7" s="24" t="s">
        <v>95</v>
      </c>
      <c r="J7" s="24" t="s">
        <v>96</v>
      </c>
      <c r="K7" s="24" t="s">
        <v>97</v>
      </c>
      <c r="L7" s="24" t="s">
        <v>98</v>
      </c>
      <c r="M7" s="24" t="s">
        <v>99</v>
      </c>
      <c r="N7" s="25" t="s">
        <v>100</v>
      </c>
      <c r="O7" s="25" t="s">
        <v>101</v>
      </c>
      <c r="P7" s="25">
        <v>79.23</v>
      </c>
      <c r="Q7" s="25">
        <v>3560</v>
      </c>
      <c r="R7" s="25">
        <v>3961</v>
      </c>
      <c r="S7" s="25">
        <v>94.54</v>
      </c>
      <c r="T7" s="25">
        <v>41.9</v>
      </c>
      <c r="U7" s="25">
        <v>3121</v>
      </c>
      <c r="V7" s="25">
        <v>13.48</v>
      </c>
      <c r="W7" s="25">
        <v>231.53</v>
      </c>
      <c r="X7" s="25">
        <v>72.84</v>
      </c>
      <c r="Y7" s="25">
        <v>71.17</v>
      </c>
      <c r="Z7" s="25">
        <v>71.319999999999993</v>
      </c>
      <c r="AA7" s="25">
        <v>66.989999999999995</v>
      </c>
      <c r="AB7" s="25">
        <v>70.260000000000005</v>
      </c>
      <c r="AC7" s="25">
        <v>79.33</v>
      </c>
      <c r="AD7" s="25">
        <v>73.540000000000006</v>
      </c>
      <c r="AE7" s="25">
        <v>75.44</v>
      </c>
      <c r="AF7" s="25">
        <v>78.14</v>
      </c>
      <c r="AG7" s="25">
        <v>86.08</v>
      </c>
      <c r="AH7" s="25">
        <v>85.29</v>
      </c>
      <c r="AI7" s="25"/>
      <c r="AJ7" s="25"/>
      <c r="AK7" s="25"/>
      <c r="AL7" s="25"/>
      <c r="AM7" s="25"/>
      <c r="AN7" s="25"/>
      <c r="AO7" s="25"/>
      <c r="AP7" s="25"/>
      <c r="AQ7" s="25"/>
      <c r="AR7" s="25"/>
      <c r="AS7" s="25"/>
      <c r="AT7" s="25"/>
      <c r="AU7" s="25"/>
      <c r="AV7" s="25"/>
      <c r="AW7" s="25"/>
      <c r="AX7" s="25"/>
      <c r="AY7" s="25"/>
      <c r="AZ7" s="25"/>
      <c r="BA7" s="25"/>
      <c r="BB7" s="25"/>
      <c r="BC7" s="25"/>
      <c r="BD7" s="25"/>
      <c r="BE7" s="25">
        <v>1055.1300000000001</v>
      </c>
      <c r="BF7" s="25">
        <v>772.93</v>
      </c>
      <c r="BG7" s="25">
        <v>707.64</v>
      </c>
      <c r="BH7" s="25">
        <v>635.23</v>
      </c>
      <c r="BI7" s="25">
        <v>564.45000000000005</v>
      </c>
      <c r="BJ7" s="25">
        <v>949.61</v>
      </c>
      <c r="BK7" s="25">
        <v>918.84</v>
      </c>
      <c r="BL7" s="25">
        <v>955.49</v>
      </c>
      <c r="BM7" s="25">
        <v>1017.9</v>
      </c>
      <c r="BN7" s="25">
        <v>487.34</v>
      </c>
      <c r="BO7" s="25">
        <v>544.02</v>
      </c>
      <c r="BP7" s="25">
        <v>45.01</v>
      </c>
      <c r="BQ7" s="25">
        <v>54.26</v>
      </c>
      <c r="BR7" s="25">
        <v>49.08</v>
      </c>
      <c r="BS7" s="25">
        <v>49.43</v>
      </c>
      <c r="BT7" s="25">
        <v>52.26</v>
      </c>
      <c r="BU7" s="25">
        <v>58.41</v>
      </c>
      <c r="BV7" s="25">
        <v>58.27</v>
      </c>
      <c r="BW7" s="25">
        <v>55.15</v>
      </c>
      <c r="BX7" s="25">
        <v>53.95</v>
      </c>
      <c r="BY7" s="25">
        <v>58</v>
      </c>
      <c r="BZ7" s="25">
        <v>55.67</v>
      </c>
      <c r="CA7" s="25">
        <v>359.22</v>
      </c>
      <c r="CB7" s="25">
        <v>361.61</v>
      </c>
      <c r="CC7" s="25">
        <v>400.64</v>
      </c>
      <c r="CD7" s="25">
        <v>397.62</v>
      </c>
      <c r="CE7" s="25">
        <v>375.98</v>
      </c>
      <c r="CF7" s="25">
        <v>303.27999999999997</v>
      </c>
      <c r="CG7" s="25">
        <v>303.81</v>
      </c>
      <c r="CH7" s="25">
        <v>310.26</v>
      </c>
      <c r="CI7" s="25">
        <v>318.99</v>
      </c>
      <c r="CJ7" s="25">
        <v>239.82</v>
      </c>
      <c r="CK7" s="25">
        <v>261.48</v>
      </c>
      <c r="CL7" s="25">
        <v>52.45</v>
      </c>
      <c r="CM7" s="25">
        <v>56.97</v>
      </c>
      <c r="CN7" s="25">
        <v>55.12</v>
      </c>
      <c r="CO7" s="25">
        <v>52.71</v>
      </c>
      <c r="CP7" s="25">
        <v>54.24</v>
      </c>
      <c r="CQ7" s="25">
        <v>58.52</v>
      </c>
      <c r="CR7" s="25">
        <v>58.88</v>
      </c>
      <c r="CS7" s="25">
        <v>58.16</v>
      </c>
      <c r="CT7" s="25">
        <v>55.9</v>
      </c>
      <c r="CU7" s="25">
        <v>48.62</v>
      </c>
      <c r="CV7" s="25">
        <v>44.68</v>
      </c>
      <c r="CW7" s="25">
        <v>89.05</v>
      </c>
      <c r="CX7" s="25">
        <v>83.3</v>
      </c>
      <c r="CY7" s="25">
        <v>84.45</v>
      </c>
      <c r="CZ7" s="25">
        <v>86.44</v>
      </c>
      <c r="DA7" s="25">
        <v>83.64</v>
      </c>
      <c r="DB7" s="25">
        <v>71.33</v>
      </c>
      <c r="DC7" s="25">
        <v>71.150000000000006</v>
      </c>
      <c r="DD7" s="25">
        <v>70.34</v>
      </c>
      <c r="DE7" s="25">
        <v>71.08</v>
      </c>
      <c r="DF7" s="25">
        <v>78.27</v>
      </c>
      <c r="DG7" s="25">
        <v>71.099999999999994</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0.72</v>
      </c>
      <c r="EJ7" s="25">
        <v>0.71</v>
      </c>
      <c r="EK7" s="25">
        <v>0.55000000000000004</v>
      </c>
      <c r="EL7" s="25">
        <v>0.44</v>
      </c>
      <c r="EM7" s="25">
        <v>0.56000000000000005</v>
      </c>
      <c r="EN7" s="25">
        <v>0.18</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102</v>
      </c>
      <c r="C9" s="27" t="s">
        <v>103</v>
      </c>
      <c r="D9" s="27" t="s">
        <v>104</v>
      </c>
      <c r="E9" s="27" t="s">
        <v>105</v>
      </c>
      <c r="F9" s="27"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DATEVALUE($B7-B11&amp;"/1/"&amp;B12)</f>
        <v>37257</v>
      </c>
      <c r="C10" s="28">
        <f t="shared" ref="C10:F10" si="15">DATEVALUE($B7-C11&amp;"/1/"&amp;C12)</f>
        <v>37622</v>
      </c>
      <c r="D10" s="28">
        <f t="shared" si="15"/>
        <v>37987</v>
      </c>
      <c r="E10" s="28">
        <f t="shared" si="15"/>
        <v>38353</v>
      </c>
      <c r="F10" s="28">
        <f t="shared" si="15"/>
        <v>38718</v>
      </c>
    </row>
    <row r="11" spans="1:144" x14ac:dyDescent="0.15">
      <c r="B11">
        <v>22</v>
      </c>
      <c r="C11">
        <v>21</v>
      </c>
      <c r="D11">
        <v>20</v>
      </c>
      <c r="E11">
        <v>19</v>
      </c>
      <c r="F11">
        <v>18</v>
      </c>
      <c r="G11" t="s">
        <v>107</v>
      </c>
    </row>
    <row r="12" spans="1:144" x14ac:dyDescent="0.15">
      <c r="B12">
        <v>1</v>
      </c>
      <c r="C12">
        <v>1</v>
      </c>
      <c r="D12">
        <v>1</v>
      </c>
      <c r="E12">
        <v>1</v>
      </c>
      <c r="F12">
        <v>1</v>
      </c>
      <c r="G12" t="s">
        <v>108</v>
      </c>
    </row>
    <row r="13" spans="1:144" x14ac:dyDescent="0.15">
      <c r="B13" t="s">
        <v>109</v>
      </c>
      <c r="C13" t="s">
        <v>109</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蓑毛 宏幸</cp:lastModifiedBy>
  <cp:lastPrinted>2026-02-02T23:47:42Z</cp:lastPrinted>
  <dcterms:created xsi:type="dcterms:W3CDTF">2025-12-12T09:26:14Z</dcterms:created>
  <dcterms:modified xsi:type="dcterms:W3CDTF">2026-02-02T23:48:02Z</dcterms:modified>
  <cp:category/>
</cp:coreProperties>
</file>