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E74CAB53-95E1-47FE-8F90-CFF45B9CAA6D}" xr6:coauthVersionLast="47" xr6:coauthVersionMax="47" xr10:uidLastSave="{00000000-0000-0000-0000-000000000000}"/>
  <workbookProtection workbookAlgorithmName="SHA-512" workbookHashValue="ovfHohOS0XU7i9WI9KtBeo4Pei6BwELgMudUilyVaQaDQ+xrEHQ3And6VEWo4/+8vUPhqZjfUPP3w4ZT/QZpSA==" workbookSaltValue="NMeUoCIjigHcB5Qyo2XXl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AT10" i="4"/>
  <c r="AL10" i="4"/>
  <c r="I10" i="4"/>
  <c r="B10" i="4"/>
  <c r="BB8" i="4"/>
  <c r="AT8" i="4"/>
  <c r="AL8" i="4"/>
  <c r="AD8" i="4"/>
  <c r="W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<sst xmlns="http://schemas.openxmlformats.org/spreadsheetml/2006/main" count="228" uniqueCount="112">
  <si>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</si>
  <si>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</si>
  <si>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</si>
  <si>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</si>
  <si>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</si>
  <si>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</si>
  <si>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</si>
  <si>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</si>
  <si>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</si>
  <si>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</si>
  <si>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</si>
  <si>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</si>
  <si>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</si>
  <si>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</si>
  <si>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</si>
  <si>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</si>
  <si>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</si>
  <si>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</si>
  <si>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</si>
  <si>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</si>
  <si>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</si>
  <si>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</si>
  <si>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</si>
  <si>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</si>
  <si>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</si>
  <si>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</si>
  <si>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</si>
  <si>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</si>
  <si>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</si>
  <si>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</si>
  <si>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</si>
  <si>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</si>
  <si>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</si>
  <si>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</si>
  <si>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</si>
  <si>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</si>
  <si>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</si>
  <si>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</si>
  <si>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</si>
  <si>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</si>
  <si>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</si>
  <si>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</si>
  <si>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</si>
  <si>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</si>
  <si>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</si>
  <si>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</si>
  <si>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</si>
  <si>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</si>
  <si>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</si>
  <si>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</si>
  <si>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</si>
  <si>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</si>
  <si>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</si>
  <si>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</si>
  <si>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</si>
  <si>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</si>
  <si>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</si>
  <si>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</si>
  <si>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</si>
  <si>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</si>
  <si>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</si>
  <si>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</si>
  <si>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</si>
  <si>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</si>
  <si>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</si>
  <si>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</si>
  <si>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</si>
  <si>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</si>
  <si>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</si>
  <si>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</si>
  <si>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</si>
  <si>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</si>
  <si>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</si>
  <si>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</si>
  <si>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</si>
  <si>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</si>
  <si>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</si>
  <si>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</si>
  <si>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</si>
  <si>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</si>
  <si>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</si>
  <si>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</si>
  <si>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</si>
  <si>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</si>
  <si>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</si>
  <si>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</si>
  <si>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</si>
  <si>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</si>
  <si>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</si>
  <si>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</si>
  <si>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</si>
  <si>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</si>
  <si>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</si>
  <si>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湯前町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</si>
  <si>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</si>
  <si>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</si>
  <si>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</si>
  <si>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</si>
  <si>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</si>
  <si>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</si>
  <si>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</si>
  <si>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</si>
  <si>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</si>
  <si>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</si>
  <si>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</si>
  <si>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</si>
  <si>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</si>
  <si>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</si>
  <si>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</si>
  <si>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現時点では、経営状況は概ね良好であるが、人口減少等に伴う水需要の減少、老朽化した施設や管路の更新、起業債の償還等、課題を抱えており、事業を計画的に進めていく。
アセットマネジメントの見直しを行いながら、経営基盤の改善、安定化に取り組み、持続可能な水道事業の運営を行う。
</t>
    <rPh sb="0" eb="3">
      <t>ゲンジテン</t>
    </rPh>
    <rPh sb="6" eb="8">
      <t>ケイエイ</t>
    </rPh>
    <rPh sb="8" eb="10">
      <t>ジョウキョウ</t>
    </rPh>
    <rPh sb="11" eb="12">
      <t>オオム</t>
    </rPh>
    <rPh sb="13" eb="15">
      <t>リョウコウ</t>
    </rPh>
    <rPh sb="20" eb="22">
      <t>ジンコウ</t>
    </rPh>
    <rPh sb="22" eb="24">
      <t>ゲンショウ</t>
    </rPh>
    <rPh sb="24" eb="25">
      <t>トウ</t>
    </rPh>
    <rPh sb="26" eb="27">
      <t>トモナ</t>
    </rPh>
    <rPh sb="28" eb="29">
      <t>ミズ</t>
    </rPh>
    <rPh sb="29" eb="31">
      <t>ジュヨウ</t>
    </rPh>
    <rPh sb="32" eb="34">
      <t>ゲンショウ</t>
    </rPh>
    <rPh sb="35" eb="38">
      <t>ロウキュウカ</t>
    </rPh>
    <rPh sb="40" eb="42">
      <t>シセツ</t>
    </rPh>
    <rPh sb="43" eb="45">
      <t>カンロ</t>
    </rPh>
    <rPh sb="46" eb="48">
      <t>コウシン</t>
    </rPh>
    <rPh sb="49" eb="51">
      <t>キギョウ</t>
    </rPh>
    <rPh sb="51" eb="52">
      <t>サイ</t>
    </rPh>
    <rPh sb="53" eb="55">
      <t>ショウカン</t>
    </rPh>
    <rPh sb="55" eb="56">
      <t>トウ</t>
    </rPh>
    <rPh sb="57" eb="59">
      <t>カダイ</t>
    </rPh>
    <rPh sb="60" eb="61">
      <t>カカ</t>
    </rPh>
    <rPh sb="66" eb="68">
      <t>ジギョウ</t>
    </rPh>
    <rPh sb="69" eb="72">
      <t>ケイカクテキ</t>
    </rPh>
    <rPh sb="73" eb="74">
      <t>スス</t>
    </rPh>
    <rPh sb="91" eb="93">
      <t>ミナオ</t>
    </rPh>
    <rPh sb="95" eb="96">
      <t>オコナ</t>
    </rPh>
    <rPh sb="101" eb="103">
      <t>ケイエイ</t>
    </rPh>
    <rPh sb="103" eb="105">
      <t>キバン</t>
    </rPh>
    <rPh sb="106" eb="108">
      <t>カイゼン</t>
    </rPh>
    <rPh sb="109" eb="112">
      <t>アンテイカ</t>
    </rPh>
    <rPh sb="113" eb="114">
      <t>ト</t>
    </rPh>
    <rPh sb="115" eb="116">
      <t>ク</t>
    </rPh>
    <rPh sb="118" eb="120">
      <t>ジゾク</t>
    </rPh>
    <rPh sb="120" eb="122">
      <t>カノウ</t>
    </rPh>
    <rPh sb="123" eb="125">
      <t>スイドウ</t>
    </rPh>
    <rPh sb="125" eb="127">
      <t>ジギョウ</t>
    </rPh>
    <rPh sb="128" eb="130">
      <t>ウンエイ</t>
    </rPh>
    <rPh sb="131" eb="132">
      <t>オコナ</t>
    </rPh>
    <phoneticPr fontId="4"/>
  </si>
  <si>
    <t>①平均値を下回っている状況ではあるが、資産の老朽化は進んでおり、施設更新等の必要性は依然として高い。
②老朽管の更新を計画的に実施しているため、管路経年化率は年々減少しており、平均値を下回った。
③類似団体及び全国平均を上回っている。今後も計画的に管路更新を進めていく。</t>
    <rPh sb="1" eb="4">
      <t>ヘイキンチ</t>
    </rPh>
    <rPh sb="5" eb="7">
      <t>シタマワ</t>
    </rPh>
    <rPh sb="11" eb="13">
      <t>ジョウキョウ</t>
    </rPh>
    <rPh sb="19" eb="21">
      <t>シサン</t>
    </rPh>
    <rPh sb="22" eb="25">
      <t>ロウキュウカ</t>
    </rPh>
    <rPh sb="26" eb="27">
      <t>スス</t>
    </rPh>
    <rPh sb="32" eb="34">
      <t>シセツ</t>
    </rPh>
    <rPh sb="34" eb="36">
      <t>コウシン</t>
    </rPh>
    <rPh sb="36" eb="37">
      <t>トウ</t>
    </rPh>
    <rPh sb="38" eb="41">
      <t>ヒツヨウセイ</t>
    </rPh>
    <rPh sb="42" eb="44">
      <t>イゼン</t>
    </rPh>
    <rPh sb="47" eb="48">
      <t>タカ</t>
    </rPh>
    <rPh sb="52" eb="54">
      <t>ロウキュウ</t>
    </rPh>
    <rPh sb="54" eb="55">
      <t>カン</t>
    </rPh>
    <rPh sb="56" eb="58">
      <t>コウシン</t>
    </rPh>
    <rPh sb="59" eb="62">
      <t>ケイカクテキ</t>
    </rPh>
    <rPh sb="63" eb="65">
      <t>ジッシ</t>
    </rPh>
    <rPh sb="72" eb="74">
      <t>カンロ</t>
    </rPh>
    <rPh sb="74" eb="77">
      <t>ケイネンカ</t>
    </rPh>
    <rPh sb="77" eb="78">
      <t>リツ</t>
    </rPh>
    <rPh sb="79" eb="81">
      <t>ネンネン</t>
    </rPh>
    <rPh sb="81" eb="83">
      <t>ゲンショウ</t>
    </rPh>
    <rPh sb="88" eb="91">
      <t>ヘイキンチ</t>
    </rPh>
    <rPh sb="92" eb="94">
      <t>シタマワ</t>
    </rPh>
    <rPh sb="99" eb="101">
      <t>ルイジ</t>
    </rPh>
    <rPh sb="101" eb="103">
      <t>ダンタイ</t>
    </rPh>
    <rPh sb="103" eb="104">
      <t>オヨ</t>
    </rPh>
    <rPh sb="105" eb="107">
      <t>ゼンコク</t>
    </rPh>
    <rPh sb="107" eb="109">
      <t>ヘイキン</t>
    </rPh>
    <rPh sb="110" eb="112">
      <t>ウワマワ</t>
    </rPh>
    <rPh sb="117" eb="119">
      <t>コンゴ</t>
    </rPh>
    <rPh sb="120" eb="123">
      <t>ケイカクテキ</t>
    </rPh>
    <rPh sb="124" eb="126">
      <t>カンロ</t>
    </rPh>
    <rPh sb="126" eb="128">
      <t>コウシン</t>
    </rPh>
    <rPh sb="129" eb="130">
      <t>ススキュウスイヒヨウキュウスイシュウエキマカナルイジダンタイオヨゼンコクヘイキンチシタマワルイシダンタイオヨゼンコクヘイキンチシタマワリョウコウレイワガンネンドチュウチョウナイゼンイキタイショウロウスイチョウサオコナゴロウスイカショシュウゼンオコナレイワガンネンドヒカクコウジョウシタマワテイキテキチョウサジッシユウシュウリツコウジョウツト</t>
    </rPh>
    <phoneticPr fontId="4"/>
  </si>
  <si>
    <t>①黒字経営が続いており、類似団体・全国平均を上回っている。
②累積欠損金は発生していない。
③流動比率は100％を上回っており、債務に対しての支払い能力があるといえる。
④昨年と比べ、比率はやや減少したが、類似団体と比較し高い数値となっている。施設整備や更新の増大が見込まれ、この比率を抑制していくことが課題となっている。
⑤類似団体及び全国平均値を上回っており、給水にかかる費用を給水収益で賄えている。昨年に比べ、やや上昇してはいるものの、経営の健全化に向けて、更に取り組む必要がある。
⑥類似団体及び全国平均値を下回っている。
⑦類誌団体及び全国平均値を上回っており、良好といえる。
⑧令和５年度中に町内全域を対象とした漏水調査を行っており、その後漏水箇所の修繕を行っていた結果、有収率が5%ほど上昇した。ただし、80％を下回っているため、今後も定期的な調査を実施し、有収率向上に努める。</t>
    <rPh sb="1" eb="3">
      <t>クロジ</t>
    </rPh>
    <rPh sb="3" eb="5">
      <t>ケイエイ</t>
    </rPh>
    <rPh sb="6" eb="7">
      <t>ツヅ</t>
    </rPh>
    <rPh sb="12" eb="14">
      <t>ルイジ</t>
    </rPh>
    <rPh sb="14" eb="16">
      <t>ダンタイ</t>
    </rPh>
    <rPh sb="17" eb="19">
      <t>ゼンコク</t>
    </rPh>
    <rPh sb="19" eb="21">
      <t>ヘイキン</t>
    </rPh>
    <rPh sb="22" eb="24">
      <t>ウワマワ</t>
    </rPh>
    <rPh sb="31" eb="33">
      <t>ルイセキ</t>
    </rPh>
    <rPh sb="33" eb="35">
      <t>ケッソン</t>
    </rPh>
    <rPh sb="35" eb="36">
      <t>キン</t>
    </rPh>
    <rPh sb="37" eb="39">
      <t>ハッセイ</t>
    </rPh>
    <rPh sb="47" eb="49">
      <t>リュウドウ</t>
    </rPh>
    <rPh sb="49" eb="51">
      <t>ヒリツ</t>
    </rPh>
    <rPh sb="57" eb="59">
      <t>ウワマワ</t>
    </rPh>
    <rPh sb="64" eb="66">
      <t>サイム</t>
    </rPh>
    <rPh sb="67" eb="68">
      <t>タイ</t>
    </rPh>
    <rPh sb="71" eb="73">
      <t>シハラ</t>
    </rPh>
    <rPh sb="74" eb="76">
      <t>ノウリョク</t>
    </rPh>
    <rPh sb="86" eb="88">
      <t>サクネン</t>
    </rPh>
    <rPh sb="89" eb="90">
      <t>クラ</t>
    </rPh>
    <rPh sb="92" eb="94">
      <t>ヒリツ</t>
    </rPh>
    <rPh sb="97" eb="99">
      <t>ゲンショウ</t>
    </rPh>
    <rPh sb="103" eb="105">
      <t>ルイジ</t>
    </rPh>
    <rPh sb="105" eb="107">
      <t>ダンタイ</t>
    </rPh>
    <rPh sb="108" eb="110">
      <t>ヒカク</t>
    </rPh>
    <rPh sb="111" eb="112">
      <t>タカ</t>
    </rPh>
    <rPh sb="113" eb="115">
      <t>スウチ</t>
    </rPh>
    <rPh sb="122" eb="124">
      <t>シセツ</t>
    </rPh>
    <rPh sb="124" eb="126">
      <t>セイビ</t>
    </rPh>
    <rPh sb="127" eb="129">
      <t>コウシン</t>
    </rPh>
    <rPh sb="130" eb="132">
      <t>ゾウダイ</t>
    </rPh>
    <rPh sb="133" eb="135">
      <t>ミコ</t>
    </rPh>
    <rPh sb="140" eb="142">
      <t>ヒリツ</t>
    </rPh>
    <rPh sb="143" eb="145">
      <t>ヨクセイ</t>
    </rPh>
    <rPh sb="152" eb="154">
      <t>カダイ</t>
    </rPh>
    <rPh sb="163" eb="165">
      <t>ルイジ</t>
    </rPh>
    <rPh sb="165" eb="167">
      <t>ダンタイ</t>
    </rPh>
    <rPh sb="167" eb="168">
      <t>オヨ</t>
    </rPh>
    <rPh sb="169" eb="171">
      <t>ゼンコク</t>
    </rPh>
    <rPh sb="171" eb="174">
      <t>ヘイキンチ</t>
    </rPh>
    <rPh sb="175" eb="177">
      <t>ウワマワ</t>
    </rPh>
    <rPh sb="182" eb="184">
      <t>キュウスイ</t>
    </rPh>
    <rPh sb="188" eb="190">
      <t>ヒヨウ</t>
    </rPh>
    <rPh sb="191" eb="193">
      <t>キュウスイ</t>
    </rPh>
    <rPh sb="193" eb="195">
      <t>シュウエキ</t>
    </rPh>
    <rPh sb="196" eb="197">
      <t>マカナ</t>
    </rPh>
    <rPh sb="202" eb="204">
      <t>サクネン</t>
    </rPh>
    <rPh sb="205" eb="206">
      <t>クラ</t>
    </rPh>
    <rPh sb="210" eb="212">
      <t>ジョウショウ</t>
    </rPh>
    <rPh sb="221" eb="223">
      <t>ケイエイ</t>
    </rPh>
    <rPh sb="224" eb="227">
      <t>ケンゼンカ</t>
    </rPh>
    <rPh sb="228" eb="229">
      <t>ム</t>
    </rPh>
    <rPh sb="232" eb="233">
      <t>サラ</t>
    </rPh>
    <rPh sb="234" eb="235">
      <t>ト</t>
    </rPh>
    <rPh sb="236" eb="237">
      <t>ク</t>
    </rPh>
    <rPh sb="238" eb="240">
      <t>ヒツヨウ</t>
    </rPh>
    <rPh sb="246" eb="248">
      <t>ルイジ</t>
    </rPh>
    <rPh sb="248" eb="250">
      <t>ダンタイ</t>
    </rPh>
    <rPh sb="250" eb="251">
      <t>オヨ</t>
    </rPh>
    <rPh sb="252" eb="254">
      <t>ゼンコク</t>
    </rPh>
    <rPh sb="254" eb="257">
      <t>ヘイキンチ</t>
    </rPh>
    <rPh sb="258" eb="260">
      <t>シタマワ</t>
    </rPh>
    <rPh sb="267" eb="269">
      <t>ルイシ</t>
    </rPh>
    <rPh sb="269" eb="271">
      <t>ダンタイ</t>
    </rPh>
    <rPh sb="271" eb="272">
      <t>オヨ</t>
    </rPh>
    <rPh sb="273" eb="275">
      <t>ゼンコク</t>
    </rPh>
    <rPh sb="275" eb="278">
      <t>ヘイキンチ</t>
    </rPh>
    <rPh sb="286" eb="288">
      <t>リョウコウ</t>
    </rPh>
    <rPh sb="295" eb="297">
      <t>レイワ</t>
    </rPh>
    <rPh sb="299" eb="300">
      <t>ド</t>
    </rPh>
    <rPh sb="300" eb="301">
      <t>チュウ</t>
    </rPh>
    <rPh sb="302" eb="304">
      <t>チョウナイ</t>
    </rPh>
    <rPh sb="304" eb="306">
      <t>ゼンイキ</t>
    </rPh>
    <rPh sb="307" eb="309">
      <t>タイショウ</t>
    </rPh>
    <rPh sb="312" eb="314">
      <t>ロウスイ</t>
    </rPh>
    <rPh sb="314" eb="316">
      <t>チョウサ</t>
    </rPh>
    <rPh sb="317" eb="318">
      <t>オコナ</t>
    </rPh>
    <rPh sb="325" eb="326">
      <t>ゴ</t>
    </rPh>
    <rPh sb="326" eb="328">
      <t>ロウスイ</t>
    </rPh>
    <rPh sb="328" eb="330">
      <t>カショ</t>
    </rPh>
    <rPh sb="331" eb="333">
      <t>シュウゼン</t>
    </rPh>
    <rPh sb="334" eb="335">
      <t>オコナ</t>
    </rPh>
    <rPh sb="339" eb="341">
      <t>ケッカ</t>
    </rPh>
    <rPh sb="342" eb="345">
      <t>ユウシュウリツ</t>
    </rPh>
    <rPh sb="350" eb="352">
      <t>ジョウショウ</t>
    </rPh>
    <rPh sb="363" eb="365">
      <t>シタマワ</t>
    </rPh>
    <rPh sb="372" eb="374">
      <t>コンゴ</t>
    </rPh>
    <rPh sb="375" eb="378">
      <t>テイキテキ</t>
    </rPh>
    <rPh sb="379" eb="381">
      <t>チョウサ</t>
    </rPh>
    <rPh sb="382" eb="384">
      <t>ジッシ</t>
    </rPh>
    <rPh sb="386" eb="389">
      <t>ユウシュウリツ</t>
    </rPh>
    <rPh sb="389" eb="391">
      <t>コウジョウ</t>
    </rPh>
    <rPh sb="392" eb="39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</si>
</sst>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7.84</c:v>
                </c:pt>
                <c:pt idx="2">
                  <c:v>3.49</c:v>
                </c:pt>
                <c:pt idx="3">
                  <c:v>4.84</c:v>
                </c:pt>
                <c:pt idx="4">
                  <c:v>2.97</c:v>
                </c:pt>
              </c:numCache>
            </c:numRef>
          </c:val>
          <c:extLst>
            <c:ext xmlns:c16="http://schemas.microsoft.com/office/drawing/2014/chart" uri="{C3380CC4-5D6E-409C-BE32-E72D297353CC}">
              <c16:uniqueId val="{00000000-99E7-4C41-BEEB-A9DE51BEE44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99E7-4C41-BEEB-A9DE51BEE44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68.239999999999995</c:v>
                </c:pt>
                <c:pt idx="1">
                  <c:v>67.62</c:v>
                </c:pt>
                <c:pt idx="2">
                  <c:v>67.72</c:v>
                </c:pt>
                <c:pt idx="3">
                  <c:v>69.819999999999993</c:v>
                </c:pt>
                <c:pt idx="4">
                  <c:v>67.59</c:v>
                </c:pt>
              </c:numCache>
            </c:numRef>
          </c:val>
          <c:extLst>
            <c:ext xmlns:c16="http://schemas.microsoft.com/office/drawing/2014/chart" uri="{C3380CC4-5D6E-409C-BE32-E72D297353CC}">
              <c16:uniqueId val="{00000000-8E3A-4CD0-9156-9BFCD61594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8E3A-4CD0-9156-9BFCD61594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76.42</c:v>
                </c:pt>
                <c:pt idx="1">
                  <c:v>77.19</c:v>
                </c:pt>
                <c:pt idx="2">
                  <c:v>75.239999999999995</c:v>
                </c:pt>
                <c:pt idx="3">
                  <c:v>73.77</c:v>
                </c:pt>
                <c:pt idx="4">
                  <c:v>78.44</c:v>
                </c:pt>
              </c:numCache>
            </c:numRef>
          </c:val>
          <c:extLst>
            <c:ext xmlns:c16="http://schemas.microsoft.com/office/drawing/2014/chart" uri="{C3380CC4-5D6E-409C-BE32-E72D297353CC}">
              <c16:uniqueId val="{00000000-CAF9-4977-9F23-50D8F197031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CAF9-4977-9F23-50D8F197031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189.56</c:v>
                </c:pt>
                <c:pt idx="1">
                  <c:v>147.79</c:v>
                </c:pt>
                <c:pt idx="2">
                  <c:v>152.15</c:v>
                </c:pt>
                <c:pt idx="3">
                  <c:v>130.43</c:v>
                </c:pt>
                <c:pt idx="4">
                  <c:v>133.75</c:v>
                </c:pt>
              </c:numCache>
            </c:numRef>
          </c:val>
          <c:extLst>
            <c:ext xmlns:c16="http://schemas.microsoft.com/office/drawing/2014/chart" uri="{C3380CC4-5D6E-409C-BE32-E72D297353CC}">
              <c16:uniqueId val="{00000000-D118-4636-9AB7-74EE2735D27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D118-4636-9AB7-74EE2735D27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54.76</c:v>
                </c:pt>
                <c:pt idx="1">
                  <c:v>49.25</c:v>
                </c:pt>
                <c:pt idx="2">
                  <c:v>47.89</c:v>
                </c:pt>
                <c:pt idx="3">
                  <c:v>45.5</c:v>
                </c:pt>
                <c:pt idx="4">
                  <c:v>45.11</c:v>
                </c:pt>
              </c:numCache>
            </c:numRef>
          </c:val>
          <c:extLst>
            <c:ext xmlns:c16="http://schemas.microsoft.com/office/drawing/2014/chart" uri="{C3380CC4-5D6E-409C-BE32-E72D297353CC}">
              <c16:uniqueId val="{00000000-CDA7-47AA-A439-6F1AC8FDD39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CDA7-47AA-A439-6F1AC8FDD39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28.57</c:v>
                </c:pt>
                <c:pt idx="1">
                  <c:v>22.04</c:v>
                </c:pt>
                <c:pt idx="2">
                  <c:v>18.64</c:v>
                </c:pt>
                <c:pt idx="3">
                  <c:v>13.49</c:v>
                </c:pt>
                <c:pt idx="4">
                  <c:v>9.06</c:v>
                </c:pt>
              </c:numCache>
            </c:numRef>
          </c:val>
          <c:extLst>
            <c:ext xmlns:c16="http://schemas.microsoft.com/office/drawing/2014/chart" uri="{C3380CC4-5D6E-409C-BE32-E72D297353CC}">
              <c16:uniqueId val="{00000000-7EFE-47B2-9E2B-1B572805B6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7EFE-47B2-9E2B-1B572805B6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DE-46C9-BE38-D90044B12E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0CDE-46C9-BE38-D90044B12E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10274.620000000001</c:v>
                </c:pt>
                <c:pt idx="1">
                  <c:v>1673.2</c:v>
                </c:pt>
                <c:pt idx="2">
                  <c:v>3156.91</c:v>
                </c:pt>
                <c:pt idx="3">
                  <c:v>5687.92</c:v>
                </c:pt>
                <c:pt idx="4">
                  <c:v>2771.32</c:v>
                </c:pt>
              </c:numCache>
            </c:numRef>
          </c:val>
          <c:extLst>
            <c:ext xmlns:c16="http://schemas.microsoft.com/office/drawing/2014/chart" uri="{C3380CC4-5D6E-409C-BE32-E72D297353CC}">
              <c16:uniqueId val="{00000000-905F-4BDC-9D90-1C50A855F2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905F-4BDC-9D90-1C50A855F2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430.28</c:v>
                </c:pt>
                <c:pt idx="1">
                  <c:v>508.48</c:v>
                </c:pt>
                <c:pt idx="2">
                  <c:v>723.81</c:v>
                </c:pt>
                <c:pt idx="3">
                  <c:v>813.11</c:v>
                </c:pt>
                <c:pt idx="4">
                  <c:v>726.04</c:v>
                </c:pt>
              </c:numCache>
            </c:numRef>
          </c:val>
          <c:extLst>
            <c:ext xmlns:c16="http://schemas.microsoft.com/office/drawing/2014/chart" uri="{C3380CC4-5D6E-409C-BE32-E72D297353CC}">
              <c16:uniqueId val="{00000000-2999-4C9D-835F-1C986ED9C5F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2999-4C9D-835F-1C986ED9C5F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190.27</c:v>
                </c:pt>
                <c:pt idx="1">
                  <c:v>168.62</c:v>
                </c:pt>
                <c:pt idx="2">
                  <c:v>127.21</c:v>
                </c:pt>
                <c:pt idx="3">
                  <c:v>108.66</c:v>
                </c:pt>
                <c:pt idx="4">
                  <c:v>133.62</c:v>
                </c:pt>
              </c:numCache>
            </c:numRef>
          </c:val>
          <c:extLst>
            <c:ext xmlns:c16="http://schemas.microsoft.com/office/drawing/2014/chart" uri="{C3380CC4-5D6E-409C-BE32-E72D297353CC}">
              <c16:uniqueId val="{00000000-5118-4131-B5F5-6456F92E975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5118-4131-B5F5-6456F92E975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78.52</c:v>
                </c:pt>
                <c:pt idx="1">
                  <c:v>89.14</c:v>
                </c:pt>
                <c:pt idx="2">
                  <c:v>98.59</c:v>
                </c:pt>
                <c:pt idx="3">
                  <c:v>115.41</c:v>
                </c:pt>
                <c:pt idx="4">
                  <c:v>112.95</c:v>
                </c:pt>
              </c:numCache>
            </c:numRef>
          </c:val>
          <c:extLst>
            <c:ext xmlns:c16="http://schemas.microsoft.com/office/drawing/2014/chart" uri="{C3380CC4-5D6E-409C-BE32-E72D297353CC}">
              <c16:uniqueId val="{00000000-F90C-46D7-856D-03B3BB5F649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F90C-46D7-856D-03B3BB5F649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湯前町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非設置</v>
      </c>
      <c r="AE8" s="74"/>
      <c r="AF8" s="74"/>
      <c r="AG8" s="74"/>
      <c r="AH8" s="74"/>
      <c r="AI8" s="74"/>
      <c r="AJ8" s="74"/>
      <c r="AK8" s="2"/>
      <c r="AL8" s="65">
        <f>データ!$R$6</f>
        <v>3445</v>
      </c>
      <c r="AM8" s="65"/>
      <c r="AN8" s="65"/>
      <c r="AO8" s="65"/>
      <c r="AP8" s="65"/>
      <c r="AQ8" s="65"/>
      <c r="AR8" s="65"/>
      <c r="AS8" s="65"/>
      <c r="AT8" s="36">
        <f>データ!$S$6</f>
        <v>48.37</v>
      </c>
      <c r="AU8" s="37"/>
      <c r="AV8" s="37"/>
      <c r="AW8" s="37"/>
      <c r="AX8" s="37"/>
      <c r="AY8" s="37"/>
      <c r="AZ8" s="37"/>
      <c r="BA8" s="37"/>
      <c r="BB8" s="54">
        <f>データ!$T$6</f>
        <v>71.22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64.959999999999994</v>
      </c>
      <c r="J10" s="37"/>
      <c r="K10" s="37"/>
      <c r="L10" s="37"/>
      <c r="M10" s="37"/>
      <c r="N10" s="37"/>
      <c r="O10" s="64"/>
      <c r="P10" s="54">
        <f>データ!$P$6</f>
        <v>97.94</v>
      </c>
      <c r="Q10" s="54"/>
      <c r="R10" s="54"/>
      <c r="S10" s="54"/>
      <c r="T10" s="54"/>
      <c r="U10" s="54"/>
      <c r="V10" s="54"/>
      <c r="W10" s="65">
        <f>データ!$Q$6</f>
        <v>3080</v>
      </c>
      <c r="X10" s="65"/>
      <c r="Y10" s="65"/>
      <c r="Z10" s="65"/>
      <c r="AA10" s="65"/>
      <c r="AB10" s="65"/>
      <c r="AC10" s="65"/>
      <c r="AD10" s="2"/>
      <c r="AE10" s="2"/>
      <c r="AF10" s="2"/>
      <c r="AG10" s="2"/>
      <c r="AH10" s="2"/>
      <c r="AI10" s="2"/>
      <c r="AJ10" s="2"/>
      <c r="AK10" s="2"/>
      <c r="AL10" s="65">
        <f>データ!$U$6</f>
        <v>3335</v>
      </c>
      <c r="AM10" s="65"/>
      <c r="AN10" s="65"/>
      <c r="AO10" s="65"/>
      <c r="AP10" s="65"/>
      <c r="AQ10" s="65"/>
      <c r="AR10" s="65"/>
      <c r="AS10" s="65"/>
      <c r="AT10" s="36">
        <f>データ!$V$6</f>
        <v>10</v>
      </c>
      <c r="AU10" s="37"/>
      <c r="AV10" s="37"/>
      <c r="AW10" s="37"/>
      <c r="AX10" s="37"/>
      <c r="AY10" s="37"/>
      <c r="AZ10" s="37"/>
      <c r="BA10" s="37"/>
      <c r="BB10" s="54">
        <f>データ!$W$6</f>
        <v>333.5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Oa0wH9VO9QFB+jUM6/6X5MvcSlruuw+DzvZq2n1uRfZSN82ldgPi/9ATDP1mNnEgSiqZZ+IIkH2Ckx/gjyvZQ==" saltValue="jB4hO51z5vYuhlcWEWZWI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435066</v>
      </c>
      <c r="D6" s="20">
        <f t="shared" si="3"/>
        <v>46</v>
      </c>
      <c r="E6" s="20">
        <f t="shared" si="3"/>
        <v>1</v>
      </c>
      <c r="F6" s="20">
        <f t="shared" si="3"/>
        <v>0</v>
      </c>
      <c r="G6" s="20">
        <f t="shared" si="3"/>
        <v>1</v>
      </c>
      <c r="H6" s="20" t="str">
        <f t="shared" si="3"/>
        <v>熊本県　湯前町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64.959999999999994</v>
      </c>
      <c r="P6" s="21">
        <f t="shared" si="3"/>
        <v>97.94</v>
      </c>
      <c r="Q6" s="21">
        <f t="shared" si="3"/>
        <v>3080</v>
      </c>
      <c r="R6" s="21">
        <f t="shared" si="3"/>
        <v>3445</v>
      </c>
      <c r="S6" s="21">
        <f t="shared" si="3"/>
        <v>48.37</v>
      </c>
      <c r="T6" s="21">
        <f t="shared" si="3"/>
        <v>71.22</v>
      </c>
      <c r="U6" s="21">
        <f t="shared" si="3"/>
        <v>3335</v>
      </c>
      <c r="V6" s="21">
        <f t="shared" si="3"/>
        <v>10</v>
      </c>
      <c r="W6" s="21">
        <f t="shared" si="3"/>
        <v>333.5</v>
      </c>
      <c r="X6" s="22">
        <f>IF(X7="",NA(),X7)</f>
        <v>189.56</v>
      </c>
      <c r="Y6" s="22">
        <f t="shared" ref="Y6:AG6" si="4">IF(Y7="",NA(),Y7)</f>
        <v>147.79</v>
      </c>
      <c r="Z6" s="22">
        <f t="shared" si="4"/>
        <v>152.15</v>
      </c>
      <c r="AA6" s="22">
        <f t="shared" si="4"/>
        <v>130.43</v>
      </c>
      <c r="AB6" s="22">
        <f t="shared" si="4"/>
        <v>133.75</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10274.620000000001</v>
      </c>
      <c r="AU6" s="22">
        <f t="shared" ref="AU6:BC6" si="6">IF(AU7="",NA(),AU7)</f>
        <v>1673.2</v>
      </c>
      <c r="AV6" s="22">
        <f t="shared" si="6"/>
        <v>3156.91</v>
      </c>
      <c r="AW6" s="22">
        <f t="shared" si="6"/>
        <v>5687.92</v>
      </c>
      <c r="AX6" s="22">
        <f t="shared" si="6"/>
        <v>2771.32</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430.28</v>
      </c>
      <c r="BF6" s="22">
        <f t="shared" ref="BF6:BN6" si="7">IF(BF7="",NA(),BF7)</f>
        <v>508.48</v>
      </c>
      <c r="BG6" s="22">
        <f t="shared" si="7"/>
        <v>723.81</v>
      </c>
      <c r="BH6" s="22">
        <f t="shared" si="7"/>
        <v>813.11</v>
      </c>
      <c r="BI6" s="22">
        <f t="shared" si="7"/>
        <v>726.04</v>
      </c>
      <c r="BJ6" s="22">
        <f t="shared" si="7"/>
        <v>556.47</v>
      </c>
      <c r="BK6" s="22">
        <f t="shared" si="7"/>
        <v>564.99</v>
      </c>
      <c r="BL6" s="22">
        <f t="shared" si="7"/>
        <v>631.39</v>
      </c>
      <c r="BM6" s="22">
        <f t="shared" si="7"/>
        <v>625.11</v>
      </c>
      <c r="BN6" s="22">
        <f t="shared" si="7"/>
        <v>602.79</v>
      </c>
      <c r="BO6" s="21" t="str">
        <f>IF(BO7="","",IF(BO7="-","【-】","【"&amp;SUBSTITUTE(TEXT(BO7,"#,##0.00"),"-","△")&amp;"】"))</f>
        <v>【264.86】</v>
      </c>
      <c r="BP6" s="22">
        <f>IF(BP7="",NA(),BP7)</f>
        <v>190.27</v>
      </c>
      <c r="BQ6" s="22">
        <f t="shared" ref="BQ6:BY6" si="8">IF(BQ7="",NA(),BQ7)</f>
        <v>168.62</v>
      </c>
      <c r="BR6" s="22">
        <f t="shared" si="8"/>
        <v>127.21</v>
      </c>
      <c r="BS6" s="22">
        <f t="shared" si="8"/>
        <v>108.66</v>
      </c>
      <c r="BT6" s="22">
        <f t="shared" si="8"/>
        <v>133.62</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78.52</v>
      </c>
      <c r="CB6" s="22">
        <f t="shared" ref="CB6:CJ6" si="9">IF(CB7="",NA(),CB7)</f>
        <v>89.14</v>
      </c>
      <c r="CC6" s="22">
        <f t="shared" si="9"/>
        <v>98.59</v>
      </c>
      <c r="CD6" s="22">
        <f t="shared" si="9"/>
        <v>115.41</v>
      </c>
      <c r="CE6" s="22">
        <f t="shared" si="9"/>
        <v>112.95</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68.239999999999995</v>
      </c>
      <c r="CM6" s="22">
        <f t="shared" ref="CM6:CU6" si="10">IF(CM7="",NA(),CM7)</f>
        <v>67.62</v>
      </c>
      <c r="CN6" s="22">
        <f t="shared" si="10"/>
        <v>67.72</v>
      </c>
      <c r="CO6" s="22">
        <f t="shared" si="10"/>
        <v>69.819999999999993</v>
      </c>
      <c r="CP6" s="22">
        <f t="shared" si="10"/>
        <v>67.59</v>
      </c>
      <c r="CQ6" s="22">
        <f t="shared" si="10"/>
        <v>39.94</v>
      </c>
      <c r="CR6" s="22">
        <f t="shared" si="10"/>
        <v>40.19</v>
      </c>
      <c r="CS6" s="22">
        <f t="shared" si="10"/>
        <v>41.14</v>
      </c>
      <c r="CT6" s="22">
        <f t="shared" si="10"/>
        <v>41.02</v>
      </c>
      <c r="CU6" s="22">
        <f t="shared" si="10"/>
        <v>43.22</v>
      </c>
      <c r="CV6" s="21" t="str">
        <f>IF(CV7="","",IF(CV7="-","【-】","【"&amp;SUBSTITUTE(TEXT(CV7,"#,##0.00"),"-","△")&amp;"】"))</f>
        <v>【60.21】</v>
      </c>
      <c r="CW6" s="22">
        <f>IF(CW7="",NA(),CW7)</f>
        <v>76.42</v>
      </c>
      <c r="CX6" s="22">
        <f t="shared" ref="CX6:DF6" si="11">IF(CX7="",NA(),CX7)</f>
        <v>77.19</v>
      </c>
      <c r="CY6" s="22">
        <f t="shared" si="11"/>
        <v>75.239999999999995</v>
      </c>
      <c r="CZ6" s="22">
        <f t="shared" si="11"/>
        <v>73.77</v>
      </c>
      <c r="DA6" s="22">
        <f t="shared" si="11"/>
        <v>78.44</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54.76</v>
      </c>
      <c r="DI6" s="22">
        <f t="shared" ref="DI6:DQ6" si="12">IF(DI7="",NA(),DI7)</f>
        <v>49.25</v>
      </c>
      <c r="DJ6" s="22">
        <f t="shared" si="12"/>
        <v>47.89</v>
      </c>
      <c r="DK6" s="22">
        <f t="shared" si="12"/>
        <v>45.5</v>
      </c>
      <c r="DL6" s="22">
        <f t="shared" si="12"/>
        <v>45.11</v>
      </c>
      <c r="DM6" s="22">
        <f t="shared" si="12"/>
        <v>53.25</v>
      </c>
      <c r="DN6" s="22">
        <f t="shared" si="12"/>
        <v>53.4</v>
      </c>
      <c r="DO6" s="22">
        <f t="shared" si="12"/>
        <v>52.14</v>
      </c>
      <c r="DP6" s="22">
        <f t="shared" si="12"/>
        <v>53.49</v>
      </c>
      <c r="DQ6" s="22">
        <f t="shared" si="12"/>
        <v>51.79</v>
      </c>
      <c r="DR6" s="21" t="str">
        <f>IF(DR7="","",IF(DR7="-","【-】","【"&amp;SUBSTITUTE(TEXT(DR7,"#,##0.00"),"-","△")&amp;"】"))</f>
        <v>【52.41】</v>
      </c>
      <c r="DS6" s="22">
        <f>IF(DS7="",NA(),DS7)</f>
        <v>28.57</v>
      </c>
      <c r="DT6" s="22">
        <f t="shared" ref="DT6:EB6" si="13">IF(DT7="",NA(),DT7)</f>
        <v>22.04</v>
      </c>
      <c r="DU6" s="22">
        <f t="shared" si="13"/>
        <v>18.64</v>
      </c>
      <c r="DV6" s="22">
        <f t="shared" si="13"/>
        <v>13.49</v>
      </c>
      <c r="DW6" s="22">
        <f t="shared" si="13"/>
        <v>9.06</v>
      </c>
      <c r="DX6" s="22">
        <f t="shared" si="13"/>
        <v>23.02</v>
      </c>
      <c r="DY6" s="22">
        <f t="shared" si="13"/>
        <v>21.86</v>
      </c>
      <c r="DZ6" s="22">
        <f t="shared" si="13"/>
        <v>21.01</v>
      </c>
      <c r="EA6" s="22">
        <f t="shared" si="13"/>
        <v>21.96</v>
      </c>
      <c r="EB6" s="22">
        <f t="shared" si="13"/>
        <v>23.12</v>
      </c>
      <c r="EC6" s="21" t="str">
        <f>IF(EC7="","",IF(EC7="-","【-】","【"&amp;SUBSTITUTE(TEXT(EC7,"#,##0.00"),"-","△")&amp;"】"))</f>
        <v>【26.78】</v>
      </c>
      <c r="ED6" s="22">
        <f>IF(ED7="",NA(),ED7)</f>
        <v>0.12</v>
      </c>
      <c r="EE6" s="22">
        <f t="shared" ref="EE6:EM6" si="14">IF(EE7="",NA(),EE7)</f>
        <v>7.84</v>
      </c>
      <c r="EF6" s="22">
        <f t="shared" si="14"/>
        <v>3.49</v>
      </c>
      <c r="EG6" s="22">
        <f t="shared" si="14"/>
        <v>4.84</v>
      </c>
      <c r="EH6" s="22">
        <f t="shared" si="14"/>
        <v>2.97</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435066</v>
      </c>
      <c r="D7" s="24">
        <v>46</v>
      </c>
      <c r="E7" s="24">
        <v>1</v>
      </c>
      <c r="F7" s="24">
        <v>0</v>
      </c>
      <c r="G7" s="24">
        <v>1</v>
      </c>
      <c r="H7" s="24" t="s">
        <v>93</v>
      </c>
      <c r="I7" s="24" t="s">
        <v>94</v>
      </c>
      <c r="J7" s="24" t="s">
        <v>95</v>
      </c>
      <c r="K7" s="24" t="s">
        <v>96</v>
      </c>
      <c r="L7" s="24" t="s">
        <v>97</v>
      </c>
      <c r="M7" s="24" t="s">
        <v>98</v>
      </c>
      <c r="N7" s="25" t="s">
        <v>99</v>
      </c>
      <c r="O7" s="25">
        <v>64.959999999999994</v>
      </c>
      <c r="P7" s="25">
        <v>97.94</v>
      </c>
      <c r="Q7" s="25">
        <v>3080</v>
      </c>
      <c r="R7" s="25">
        <v>3445</v>
      </c>
      <c r="S7" s="25">
        <v>48.37</v>
      </c>
      <c r="T7" s="25">
        <v>71.22</v>
      </c>
      <c r="U7" s="25">
        <v>3335</v>
      </c>
      <c r="V7" s="25">
        <v>10</v>
      </c>
      <c r="W7" s="25">
        <v>333.5</v>
      </c>
      <c r="X7" s="25">
        <v>189.56</v>
      </c>
      <c r="Y7" s="25">
        <v>147.79</v>
      </c>
      <c r="Z7" s="25">
        <v>152.15</v>
      </c>
      <c r="AA7" s="25">
        <v>130.43</v>
      </c>
      <c r="AB7" s="25">
        <v>133.75</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10274.620000000001</v>
      </c>
      <c r="AU7" s="25">
        <v>1673.2</v>
      </c>
      <c r="AV7" s="25">
        <v>3156.91</v>
      </c>
      <c r="AW7" s="25">
        <v>5687.92</v>
      </c>
      <c r="AX7" s="25">
        <v>2771.32</v>
      </c>
      <c r="AY7" s="25">
        <v>381.07</v>
      </c>
      <c r="AZ7" s="25">
        <v>367.4</v>
      </c>
      <c r="BA7" s="25">
        <v>345.42</v>
      </c>
      <c r="BB7" s="25">
        <v>315.60000000000002</v>
      </c>
      <c r="BC7" s="25">
        <v>294.89</v>
      </c>
      <c r="BD7" s="25">
        <v>239.69</v>
      </c>
      <c r="BE7" s="25">
        <v>430.28</v>
      </c>
      <c r="BF7" s="25">
        <v>508.48</v>
      </c>
      <c r="BG7" s="25">
        <v>723.81</v>
      </c>
      <c r="BH7" s="25">
        <v>813.11</v>
      </c>
      <c r="BI7" s="25">
        <v>726.04</v>
      </c>
      <c r="BJ7" s="25">
        <v>556.47</v>
      </c>
      <c r="BK7" s="25">
        <v>564.99</v>
      </c>
      <c r="BL7" s="25">
        <v>631.39</v>
      </c>
      <c r="BM7" s="25">
        <v>625.11</v>
      </c>
      <c r="BN7" s="25">
        <v>602.79</v>
      </c>
      <c r="BO7" s="25">
        <v>264.86</v>
      </c>
      <c r="BP7" s="25">
        <v>190.27</v>
      </c>
      <c r="BQ7" s="25">
        <v>168.62</v>
      </c>
      <c r="BR7" s="25">
        <v>127.21</v>
      </c>
      <c r="BS7" s="25">
        <v>108.66</v>
      </c>
      <c r="BT7" s="25">
        <v>133.62</v>
      </c>
      <c r="BU7" s="25">
        <v>78.67</v>
      </c>
      <c r="BV7" s="25">
        <v>80.56</v>
      </c>
      <c r="BW7" s="25">
        <v>76.55</v>
      </c>
      <c r="BX7" s="25">
        <v>77.739999999999995</v>
      </c>
      <c r="BY7" s="25">
        <v>77.459999999999994</v>
      </c>
      <c r="BZ7" s="25">
        <v>97.59</v>
      </c>
      <c r="CA7" s="25">
        <v>78.52</v>
      </c>
      <c r="CB7" s="25">
        <v>89.14</v>
      </c>
      <c r="CC7" s="25">
        <v>98.59</v>
      </c>
      <c r="CD7" s="25">
        <v>115.41</v>
      </c>
      <c r="CE7" s="25">
        <v>112.95</v>
      </c>
      <c r="CF7" s="25">
        <v>257.95</v>
      </c>
      <c r="CG7" s="25">
        <v>260.87</v>
      </c>
      <c r="CH7" s="25">
        <v>269.25</v>
      </c>
      <c r="CI7" s="25">
        <v>274.94</v>
      </c>
      <c r="CJ7" s="25">
        <v>290.02999999999997</v>
      </c>
      <c r="CK7" s="25">
        <v>181.66</v>
      </c>
      <c r="CL7" s="25">
        <v>68.239999999999995</v>
      </c>
      <c r="CM7" s="25">
        <v>67.62</v>
      </c>
      <c r="CN7" s="25">
        <v>67.72</v>
      </c>
      <c r="CO7" s="25">
        <v>69.819999999999993</v>
      </c>
      <c r="CP7" s="25">
        <v>67.59</v>
      </c>
      <c r="CQ7" s="25">
        <v>39.94</v>
      </c>
      <c r="CR7" s="25">
        <v>40.19</v>
      </c>
      <c r="CS7" s="25">
        <v>41.14</v>
      </c>
      <c r="CT7" s="25">
        <v>41.02</v>
      </c>
      <c r="CU7" s="25">
        <v>43.22</v>
      </c>
      <c r="CV7" s="25">
        <v>60.21</v>
      </c>
      <c r="CW7" s="25">
        <v>76.42</v>
      </c>
      <c r="CX7" s="25">
        <v>77.19</v>
      </c>
      <c r="CY7" s="25">
        <v>75.239999999999995</v>
      </c>
      <c r="CZ7" s="25">
        <v>73.77</v>
      </c>
      <c r="DA7" s="25">
        <v>78.44</v>
      </c>
      <c r="DB7" s="25">
        <v>69.41</v>
      </c>
      <c r="DC7" s="25">
        <v>71.52</v>
      </c>
      <c r="DD7" s="25">
        <v>70.42</v>
      </c>
      <c r="DE7" s="25">
        <v>69.900000000000006</v>
      </c>
      <c r="DF7" s="25">
        <v>70.16</v>
      </c>
      <c r="DG7" s="25">
        <v>89.21</v>
      </c>
      <c r="DH7" s="25">
        <v>54.76</v>
      </c>
      <c r="DI7" s="25">
        <v>49.25</v>
      </c>
      <c r="DJ7" s="25">
        <v>47.89</v>
      </c>
      <c r="DK7" s="25">
        <v>45.5</v>
      </c>
      <c r="DL7" s="25">
        <v>45.11</v>
      </c>
      <c r="DM7" s="25">
        <v>53.25</v>
      </c>
      <c r="DN7" s="25">
        <v>53.4</v>
      </c>
      <c r="DO7" s="25">
        <v>52.14</v>
      </c>
      <c r="DP7" s="25">
        <v>53.49</v>
      </c>
      <c r="DQ7" s="25">
        <v>51.79</v>
      </c>
      <c r="DR7" s="25">
        <v>52.41</v>
      </c>
      <c r="DS7" s="25">
        <v>28.57</v>
      </c>
      <c r="DT7" s="25">
        <v>22.04</v>
      </c>
      <c r="DU7" s="25">
        <v>18.64</v>
      </c>
      <c r="DV7" s="25">
        <v>13.49</v>
      </c>
      <c r="DW7" s="25">
        <v>9.06</v>
      </c>
      <c r="DX7" s="25">
        <v>23.02</v>
      </c>
      <c r="DY7" s="25">
        <v>21.86</v>
      </c>
      <c r="DZ7" s="25">
        <v>21.01</v>
      </c>
      <c r="EA7" s="25">
        <v>21.96</v>
      </c>
      <c r="EB7" s="25">
        <v>23.12</v>
      </c>
      <c r="EC7" s="25">
        <v>26.78</v>
      </c>
      <c r="ED7" s="25">
        <v>0.12</v>
      </c>
      <c r="EE7" s="25">
        <v>7.84</v>
      </c>
      <c r="EF7" s="25">
        <v>3.49</v>
      </c>
      <c r="EG7" s="25">
        <v>4.84</v>
      </c>
      <c r="EH7" s="25">
        <v>2.97</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2025-12-12T09:24:23Z</dcterms:created>
  <dcterms:modified xsi:type="dcterms:W3CDTF">2026-02-06T08:38:52Z</dcterms:modified>
  <cp:category/>
</cp:coreProperties>
</file>