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37 多良木町\"/>
    </mc:Choice>
  </mc:AlternateContent>
  <xr:revisionPtr revIDLastSave="0" documentId="13_ncr:1_{D8F585D3-9B77-4659-8697-FF3450483FA4}" xr6:coauthVersionLast="47" xr6:coauthVersionMax="47" xr10:uidLastSave="{00000000-0000-0000-0000-000000000000}"/>
  <workbookProtection workbookAlgorithmName="SHA-512" workbookHashValue="E0XGs9Hznq8T9WwA6PNjSPjGpjx49EAOg5Y3GMB6vDR0uYU0uvox3M0NemG+A9ZQ+V3O+hC7Si4e/gqF5ONE8g==" workbookSaltValue="ae4Unq3xD5Qm5Kfz5cGue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P10" i="4" s="1"/>
  <c r="O6" i="5"/>
  <c r="I10" i="4" s="1"/>
  <c r="N6" i="5"/>
  <c r="B10" i="4" s="1"/>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F85" i="4"/>
  <c r="E85" i="4"/>
  <c r="BB10" i="4"/>
  <c r="AT10" i="4"/>
  <c r="AL10"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<sst xmlns="http://schemas.openxmlformats.org/spreadsheetml/2006/main" count="228" uniqueCount="112">
  <si>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</si>
  <si>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</si>
  <si>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</si>
  <si>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</si>
  <si>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</si>
  <si>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</si>
  <si>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</si>
  <si>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</si>
  <si>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</si>
  <si>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</si>
  <si>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</si>
  <si>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</si>
  <si>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</si>
  <si>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</si>
  <si>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</si>
  <si>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</si>
  <si>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</si>
  <si>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</si>
  <si>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</si>
  <si>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</si>
  <si>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</si>
  <si>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</si>
  <si>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</si>
  <si>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</si>
  <si>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</si>
  <si>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</si>
  <si>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</si>
  <si>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</si>
  <si>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</si>
  <si>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</si>
  <si>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</si>
  <si>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</si>
  <si>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</si>
  <si>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</si>
  <si>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</si>
  <si>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</si>
  <si>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</si>
  <si>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</si>
  <si>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</si>
  <si>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</si>
  <si>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</si>
  <si>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</si>
  <si>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</si>
  <si>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</si>
  <si>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</si>
  <si>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</si>
  <si>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</si>
  <si>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</si>
  <si>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</si>
  <si>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</si>
  <si>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</si>
  <si>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</si>
  <si>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</si>
  <si>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</si>
  <si>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</si>
  <si>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</si>
  <si>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</si>
  <si>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</si>
  <si>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</si>
  <si>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</si>
  <si>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</si>
  <si>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</si>
  <si>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</si>
  <si>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</si>
  <si>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</si>
  <si>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</si>
  <si>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</si>
  <si>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</si>
  <si>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</si>
  <si>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</si>
  <si>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</si>
  <si>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</si>
  <si>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</si>
  <si>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</si>
  <si>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</si>
  <si>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</si>
  <si>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</si>
  <si>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</si>
  <si>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</si>
  <si>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</si>
  <si>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</si>
  <si>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</si>
  <si>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</si>
  <si>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</si>
  <si>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</si>
  <si>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</si>
  <si>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</si>
  <si>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</si>
  <si>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</si>
  <si>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</si>
  <si>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</si>
  <si>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</si>
  <si>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</si>
  <si>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多良木町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</si>
  <si>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</si>
  <si>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</si>
  <si>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</si>
  <si>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</si>
  <si>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</si>
  <si>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</si>
  <si>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</si>
  <si>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</si>
  <si>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</si>
  <si>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</si>
  <si>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</si>
  <si>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</si>
  <si>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</si>
  <si>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</si>
  <si>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</si>
  <si>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本町の水準は、類似団体平均を上回っており、法定耐用年数に近い資産が多いことがうかがえる。今後は施設更新に必要な財源を確保するため、経営改善を図る必要がある。
②管路経年化率
　法定耐用年数を超えた管路について、計画的に更新を行っていく。
③管路更新率
　類似団体平均と、ほぼ変らない状況である。将来を見据え、ダウンサイジングの検討を行いながら、ストックマネジメント計画に基づき、計画的に管路の更新を行っていく。</t>
    <rPh sb="1" eb="3">
      <t>ユウケイ</t>
    </rPh>
    <rPh sb="3" eb="7">
      <t>コテイシサン</t>
    </rPh>
    <rPh sb="7" eb="12">
      <t>ゲンカショウキャクリツ</t>
    </rPh>
    <rPh sb="14" eb="16">
      <t>ホンチョウ</t>
    </rPh>
    <rPh sb="17" eb="19">
      <t>スイジュン</t>
    </rPh>
    <rPh sb="21" eb="25">
      <t>ルイジダンタイ</t>
    </rPh>
    <rPh sb="25" eb="27">
      <t>ヘイキン</t>
    </rPh>
    <rPh sb="28" eb="30">
      <t>ウワマワ</t>
    </rPh>
    <rPh sb="35" eb="41">
      <t>ホウテイタイヨウネンスウ</t>
    </rPh>
    <rPh sb="42" eb="43">
      <t>チカ</t>
    </rPh>
    <rPh sb="44" eb="46">
      <t>シサン</t>
    </rPh>
    <rPh sb="47" eb="48">
      <t>オオ</t>
    </rPh>
    <rPh sb="58" eb="60">
      <t>コンゴ</t>
    </rPh>
    <rPh sb="61" eb="63">
      <t>シセツ</t>
    </rPh>
    <rPh sb="63" eb="65">
      <t>コウシン</t>
    </rPh>
    <rPh sb="66" eb="68">
      <t>ヒツヨウ</t>
    </rPh>
    <rPh sb="69" eb="71">
      <t>ザイゲン</t>
    </rPh>
    <rPh sb="72" eb="74">
      <t>カクホ</t>
    </rPh>
    <rPh sb="94" eb="96">
      <t>カンロ</t>
    </rPh>
    <rPh sb="96" eb="98">
      <t>ケイネン</t>
    </rPh>
    <rPh sb="98" eb="99">
      <t>カ</t>
    </rPh>
    <rPh sb="99" eb="100">
      <t>リツ</t>
    </rPh>
    <rPh sb="112" eb="114">
      <t>カンロ</t>
    </rPh>
    <rPh sb="119" eb="122">
      <t>ケイカクテキ</t>
    </rPh>
    <rPh sb="123" eb="125">
      <t>コウシン</t>
    </rPh>
    <rPh sb="126" eb="127">
      <t>オコナ</t>
    </rPh>
    <phoneticPr fontId="4"/>
  </si>
  <si>
    <t>　経営状況は概ね良好であるが、人口減少に伴う料金収入の減収が見込まれる中、施設更新（耐震化を含む）及び管路更新に多額の費用が必要となることから、支出経費の見直し、抑制を図り財源確保に努め、将来の給水人口等を考慮した施設更新等に努めることが必要である。</t>
    <rPh sb="1" eb="5">
      <t>ケイエイジョウキョウ</t>
    </rPh>
    <rPh sb="6" eb="7">
      <t>オオム</t>
    </rPh>
    <rPh sb="8" eb="10">
      <t>リョウコウ</t>
    </rPh>
    <rPh sb="15" eb="19">
      <t>ジンコウゲンショウ</t>
    </rPh>
    <rPh sb="20" eb="21">
      <t>トモナ</t>
    </rPh>
    <rPh sb="22" eb="24">
      <t>リョウキン</t>
    </rPh>
    <rPh sb="24" eb="26">
      <t>シュウニュウ</t>
    </rPh>
    <rPh sb="27" eb="29">
      <t>ゲンシュウ</t>
    </rPh>
    <rPh sb="30" eb="32">
      <t>ミコ</t>
    </rPh>
    <rPh sb="35" eb="36">
      <t>ナカ</t>
    </rPh>
    <rPh sb="37" eb="39">
      <t>シセツ</t>
    </rPh>
    <rPh sb="39" eb="41">
      <t>コウシン</t>
    </rPh>
    <rPh sb="42" eb="45">
      <t>タイシンカ</t>
    </rPh>
    <rPh sb="46" eb="47">
      <t>フク</t>
    </rPh>
    <rPh sb="49" eb="50">
      <t>オヨ</t>
    </rPh>
    <rPh sb="51" eb="53">
      <t>カンロ</t>
    </rPh>
    <rPh sb="53" eb="55">
      <t>コウシン</t>
    </rPh>
    <rPh sb="56" eb="58">
      <t>タガク</t>
    </rPh>
    <rPh sb="59" eb="61">
      <t>ヒヨウ</t>
    </rPh>
    <rPh sb="62" eb="64">
      <t>ヒツヨウ</t>
    </rPh>
    <rPh sb="72" eb="74">
      <t>シシュツ</t>
    </rPh>
    <rPh sb="74" eb="76">
      <t>ケイヒ</t>
    </rPh>
    <rPh sb="77" eb="79">
      <t>ミナオ</t>
    </rPh>
    <rPh sb="81" eb="83">
      <t>ヨクセイ</t>
    </rPh>
    <rPh sb="84" eb="85">
      <t>ハカ</t>
    </rPh>
    <rPh sb="86" eb="90">
      <t>ザイゲンカクホ</t>
    </rPh>
    <rPh sb="91" eb="92">
      <t>ツト</t>
    </rPh>
    <rPh sb="94" eb="96">
      <t>ショウライ</t>
    </rPh>
    <rPh sb="97" eb="102">
      <t>キュウスイジンコウトウ</t>
    </rPh>
    <rPh sb="103" eb="105">
      <t>コウリョ</t>
    </rPh>
    <rPh sb="107" eb="109">
      <t>シセツ</t>
    </rPh>
    <rPh sb="109" eb="111">
      <t>コウシン</t>
    </rPh>
    <rPh sb="111" eb="112">
      <t>トウ</t>
    </rPh>
    <rPh sb="113" eb="114">
      <t>ツト</t>
    </rPh>
    <rPh sb="119" eb="121">
      <t>ヒツヨウ</t>
    </rPh>
    <phoneticPr fontId="4"/>
  </si>
  <si>
    <t>①計上収支比率
　黒字経営が続いているが、人口減少等に伴い料金収入は減少傾向である。今後も、支出の抑制が課題である。
③流動比率
　現在のところ問題ない状況であるが、料金収入は減少傾向であることから、注視していく必要がある。
④企業債残高対給水収益比率
　企業債残高は、年々減少しているが、今後、施設の老朽化及び耐震化に伴う各種更新等を企業債にて対応する見込があることから借入起債残高が上昇に転ずると推察される。
⑤料金回収率
　昨年度より、16.43ポイント増加した。現在のところ、給水に係る費用の全てを料金で賄えているが、人口減少に伴う料金収入の減少が見込まれるため、支出の抑制を図る必要がある。
⑥給水原価
　類似団体平均値を下回っている状況ではあるが、投資の効率化等、経営改善の検討を行っていく必要がある。
⑦施設利用率
　類似団体平均値を下回っており、今後も人口減少に伴い給水人口も減少することが見込まれることから、将来的には、施設規模の縮小などを検討する必要がある。
⑧有収率
　昨年度より4.09ポイント減少しているが、類似団体と比較すると有収率は高い。今後も定期的に漏水等の調査を実施し、有収率向上に努める。</t>
    <rPh sb="1" eb="3">
      <t>ケイジョウ</t>
    </rPh>
    <rPh sb="3" eb="5">
      <t>シュウシ</t>
    </rPh>
    <rPh sb="5" eb="7">
      <t>ヒリツ</t>
    </rPh>
    <rPh sb="9" eb="11">
      <t>クロジ</t>
    </rPh>
    <rPh sb="11" eb="13">
      <t>ケイエイ</t>
    </rPh>
    <rPh sb="14" eb="15">
      <t>ツヅ</t>
    </rPh>
    <rPh sb="21" eb="25">
      <t>ジンコウゲンショウ</t>
    </rPh>
    <rPh sb="25" eb="26">
      <t>トウ</t>
    </rPh>
    <rPh sb="27" eb="28">
      <t>トモナ</t>
    </rPh>
    <rPh sb="29" eb="31">
      <t>リョウキン</t>
    </rPh>
    <rPh sb="31" eb="33">
      <t>シュウニュウ</t>
    </rPh>
    <rPh sb="34" eb="38">
      <t>ゲンショウケイコウ</t>
    </rPh>
    <rPh sb="42" eb="44">
      <t>コンゴ</t>
    </rPh>
    <rPh sb="46" eb="48">
      <t>シシュツ</t>
    </rPh>
    <rPh sb="49" eb="51">
      <t>ヨクセイ</t>
    </rPh>
    <rPh sb="52" eb="54">
      <t>カダイ</t>
    </rPh>
    <rPh sb="60" eb="64">
      <t>リュウドウヒリツ</t>
    </rPh>
    <rPh sb="66" eb="68">
      <t>ゲンザイ</t>
    </rPh>
    <rPh sb="72" eb="74">
      <t>モンダイ</t>
    </rPh>
    <rPh sb="76" eb="78">
      <t>ジョウキョウ</t>
    </rPh>
    <rPh sb="83" eb="87">
      <t>リョウキンシュウニュウ</t>
    </rPh>
    <rPh sb="88" eb="92">
      <t>ゲンショウケイコウ</t>
    </rPh>
    <rPh sb="100" eb="102">
      <t>チュウシ</t>
    </rPh>
    <rPh sb="106" eb="108">
      <t>ヒツヨウ</t>
    </rPh>
    <rPh sb="114" eb="117">
      <t>キギョウサイ</t>
    </rPh>
    <rPh sb="117" eb="119">
      <t>ザンダカ</t>
    </rPh>
    <rPh sb="119" eb="120">
      <t>タイ</t>
    </rPh>
    <rPh sb="120" eb="122">
      <t>キュウスイ</t>
    </rPh>
    <rPh sb="122" eb="124">
      <t>シュウエキ</t>
    </rPh>
    <rPh sb="124" eb="126">
      <t>ヒリツ</t>
    </rPh>
    <rPh sb="128" eb="131">
      <t>キギョウサイ</t>
    </rPh>
    <rPh sb="131" eb="133">
      <t>ザンダカ</t>
    </rPh>
    <rPh sb="135" eb="137">
      <t>ネンネン</t>
    </rPh>
    <rPh sb="137" eb="139">
      <t>ゲンショウ</t>
    </rPh>
    <rPh sb="145" eb="147">
      <t>コンゴ</t>
    </rPh>
    <rPh sb="148" eb="150">
      <t>シセツ</t>
    </rPh>
    <rPh sb="151" eb="154">
      <t>ロウキュウカ</t>
    </rPh>
    <rPh sb="154" eb="155">
      <t>オヨ</t>
    </rPh>
    <rPh sb="156" eb="159">
      <t>タイシンカ</t>
    </rPh>
    <rPh sb="160" eb="161">
      <t>トモナ</t>
    </rPh>
    <rPh sb="162" eb="164">
      <t>カクシュ</t>
    </rPh>
    <rPh sb="164" eb="167">
      <t>コウシントウ</t>
    </rPh>
    <rPh sb="168" eb="171">
      <t>キギョウサイ</t>
    </rPh>
    <rPh sb="173" eb="175">
      <t>タイオウ</t>
    </rPh>
    <rPh sb="177" eb="179">
      <t>ミコミ</t>
    </rPh>
    <rPh sb="186" eb="188">
      <t>カリイレ</t>
    </rPh>
    <rPh sb="188" eb="192">
      <t>キサイザンダカ</t>
    </rPh>
    <rPh sb="193" eb="195">
      <t>ジョウショウ</t>
    </rPh>
    <rPh sb="196" eb="197">
      <t>テン</t>
    </rPh>
    <rPh sb="200" eb="202">
      <t>スイサツ</t>
    </rPh>
    <rPh sb="208" eb="213">
      <t>リョウキンカイシュウリツ</t>
    </rPh>
    <rPh sb="215" eb="218">
      <t>サクネンド</t>
    </rPh>
    <rPh sb="230" eb="232">
      <t>ゾウカ</t>
    </rPh>
    <rPh sb="235" eb="237">
      <t>ゲンザイ</t>
    </rPh>
    <rPh sb="312" eb="315">
      <t>ヘイキンチ</t>
    </rPh>
    <rPh sb="316" eb="318">
      <t>シタマワ</t>
    </rPh>
    <rPh sb="322" eb="324">
      <t>ジョウキョウ</t>
    </rPh>
    <rPh sb="330" eb="332">
      <t>トウシ</t>
    </rPh>
    <rPh sb="333" eb="337">
      <t>コウリツカトウ</t>
    </rPh>
    <rPh sb="338" eb="342">
      <t>ケイエイカイゼン</t>
    </rPh>
    <rPh sb="343" eb="345">
      <t>ケントウ</t>
    </rPh>
    <rPh sb="346" eb="347">
      <t>オコナ</t>
    </rPh>
    <rPh sb="351" eb="353">
      <t>ヒツヨウ</t>
    </rPh>
    <rPh sb="359" eb="364">
      <t>シセツリヨウリツ</t>
    </rPh>
    <rPh sb="366" eb="368">
      <t>ルイジ</t>
    </rPh>
    <rPh sb="368" eb="370">
      <t>ダンタイ</t>
    </rPh>
    <rPh sb="370" eb="373">
      <t>ヘイキンチ</t>
    </rPh>
    <rPh sb="374" eb="376">
      <t>シタマワ</t>
    </rPh>
    <rPh sb="381" eb="383">
      <t>コンゴ</t>
    </rPh>
    <rPh sb="384" eb="388">
      <t>ジンコウゲンショウ</t>
    </rPh>
    <rPh sb="389" eb="390">
      <t>トモナ</t>
    </rPh>
    <rPh sb="391" eb="395">
      <t>キュウスイジンコウ</t>
    </rPh>
    <rPh sb="396" eb="398">
      <t>ゲンショウ</t>
    </rPh>
    <rPh sb="403" eb="405">
      <t>ミコ</t>
    </rPh>
    <rPh sb="413" eb="416">
      <t>ショウライテキ</t>
    </rPh>
    <rPh sb="419" eb="423">
      <t>シセツキボ</t>
    </rPh>
    <rPh sb="424" eb="426">
      <t>シュクショウ</t>
    </rPh>
    <rPh sb="429" eb="431">
      <t>ケントウ</t>
    </rPh>
    <rPh sb="433" eb="435">
      <t>ヒツヨウ</t>
    </rPh>
    <rPh sb="441" eb="444">
      <t>ユウシュウリツ</t>
    </rPh>
    <rPh sb="446" eb="449">
      <t>サクネンド</t>
    </rPh>
    <rPh sb="459" eb="461">
      <t>ゲンショウ</t>
    </rPh>
    <rPh sb="467" eb="469">
      <t>ルイジ</t>
    </rPh>
    <rPh sb="469" eb="471">
      <t>ダンタイ</t>
    </rPh>
    <rPh sb="472" eb="474">
      <t>ヒカク</t>
    </rPh>
    <rPh sb="477" eb="480">
      <t>ユウシュウリツ</t>
    </rPh>
    <rPh sb="481" eb="482">
      <t>タカ</t>
    </rPh>
    <rPh sb="484" eb="486">
      <t>コンゴ</t>
    </rPh>
    <rPh sb="487" eb="490">
      <t>テイキテキ</t>
    </rPh>
    <rPh sb="491" eb="494">
      <t>ロウスイトウ</t>
    </rPh>
    <rPh sb="495" eb="497">
      <t>チョウサ</t>
    </rPh>
    <rPh sb="498" eb="500">
      <t>ジッシ</t>
    </rPh>
    <rPh sb="502" eb="505">
      <t>ユウシュウリツ</t>
    </rPh>
    <rPh sb="505" eb="507">
      <t>コウジョウ</t>
    </rPh>
    <rPh sb="508" eb="50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</si>
</sst>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0.95</c:v>
                </c:pt>
                <c:pt idx="1">
                  <c:v>0.44</c:v>
                </c:pt>
                <c:pt idx="2">
                  <c:v>0.92</c:v>
                </c:pt>
                <c:pt idx="3">
                  <c:v>0.66</c:v>
                </c:pt>
                <c:pt idx="4">
                  <c:v>0.68</c:v>
                </c:pt>
              </c:numCache>
            </c:numRef>
          </c:val>
          <c:extLst>
            <c:ext xmlns:c16="http://schemas.microsoft.com/office/drawing/2014/chart" uri="{C3380CC4-5D6E-409C-BE32-E72D297353CC}">
              <c16:uniqueId val="{00000000-1135-409B-9D1F-038CCC9B911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1135-409B-9D1F-038CCC9B911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46.56</c:v>
                </c:pt>
                <c:pt idx="1">
                  <c:v>43.79</c:v>
                </c:pt>
                <c:pt idx="2">
                  <c:v>42.46</c:v>
                </c:pt>
                <c:pt idx="3">
                  <c:v>38.83</c:v>
                </c:pt>
                <c:pt idx="4">
                  <c:v>41.77</c:v>
                </c:pt>
              </c:numCache>
            </c:numRef>
          </c:val>
          <c:extLst>
            <c:ext xmlns:c16="http://schemas.microsoft.com/office/drawing/2014/chart" uri="{C3380CC4-5D6E-409C-BE32-E72D297353CC}">
              <c16:uniqueId val="{00000000-3C29-4F53-9FD3-DB0310548A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3C29-4F53-9FD3-DB0310548A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91.93</c:v>
                </c:pt>
                <c:pt idx="1">
                  <c:v>96.97</c:v>
                </c:pt>
                <c:pt idx="2">
                  <c:v>96.74</c:v>
                </c:pt>
                <c:pt idx="3">
                  <c:v>99.6</c:v>
                </c:pt>
                <c:pt idx="4">
                  <c:v>95.51</c:v>
                </c:pt>
              </c:numCache>
            </c:numRef>
          </c:val>
          <c:extLst>
            <c:ext xmlns:c16="http://schemas.microsoft.com/office/drawing/2014/chart" uri="{C3380CC4-5D6E-409C-BE32-E72D297353CC}">
              <c16:uniqueId val="{00000000-25C9-4A82-B7A0-F0D10EEAE64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25C9-4A82-B7A0-F0D10EEAE64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116.1</c:v>
                </c:pt>
                <c:pt idx="1">
                  <c:v>119.95</c:v>
                </c:pt>
                <c:pt idx="2">
                  <c:v>121.8</c:v>
                </c:pt>
                <c:pt idx="3">
                  <c:v>138.75</c:v>
                </c:pt>
                <c:pt idx="4">
                  <c:v>130.62</c:v>
                </c:pt>
              </c:numCache>
            </c:numRef>
          </c:val>
          <c:extLst>
            <c:ext xmlns:c16="http://schemas.microsoft.com/office/drawing/2014/chart" uri="{C3380CC4-5D6E-409C-BE32-E72D297353CC}">
              <c16:uniqueId val="{00000000-9680-4D0C-9133-8749EC474D4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9680-4D0C-9133-8749EC474D4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61.33</c:v>
                </c:pt>
                <c:pt idx="1">
                  <c:v>63.04</c:v>
                </c:pt>
                <c:pt idx="2">
                  <c:v>64.37</c:v>
                </c:pt>
                <c:pt idx="3">
                  <c:v>65.540000000000006</c:v>
                </c:pt>
                <c:pt idx="4">
                  <c:v>66.47</c:v>
                </c:pt>
              </c:numCache>
            </c:numRef>
          </c:val>
          <c:extLst>
            <c:ext xmlns:c16="http://schemas.microsoft.com/office/drawing/2014/chart" uri="{C3380CC4-5D6E-409C-BE32-E72D297353CC}">
              <c16:uniqueId val="{00000000-6209-49CA-A6B2-EBCF8E59295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6209-49CA-A6B2-EBCF8E59295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quot;-&quot;">
                  <c:v>25.82</c:v>
                </c:pt>
              </c:numCache>
            </c:numRef>
          </c:val>
          <c:extLst>
            <c:ext xmlns:c16="http://schemas.microsoft.com/office/drawing/2014/chart" uri="{C3380CC4-5D6E-409C-BE32-E72D297353CC}">
              <c16:uniqueId val="{00000000-F712-41C9-B225-BA387AA1C8A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F712-41C9-B225-BA387AA1C8A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12-4B06-BFF1-F8C8EF80E5E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E412-4B06-BFF1-F8C8EF80E5E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358.24</c:v>
                </c:pt>
                <c:pt idx="1">
                  <c:v>492.09</c:v>
                </c:pt>
                <c:pt idx="2">
                  <c:v>532.21</c:v>
                </c:pt>
                <c:pt idx="3">
                  <c:v>481.88</c:v>
                </c:pt>
                <c:pt idx="4">
                  <c:v>745.01</c:v>
                </c:pt>
              </c:numCache>
            </c:numRef>
          </c:val>
          <c:extLst>
            <c:ext xmlns:c16="http://schemas.microsoft.com/office/drawing/2014/chart" uri="{C3380CC4-5D6E-409C-BE32-E72D297353CC}">
              <c16:uniqueId val="{00000000-4CAD-4B89-B434-71A5F484603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4CAD-4B89-B434-71A5F484603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153.51</c:v>
                </c:pt>
                <c:pt idx="1">
                  <c:v>122.72</c:v>
                </c:pt>
                <c:pt idx="2">
                  <c:v>95.62</c:v>
                </c:pt>
                <c:pt idx="3">
                  <c:v>84.07</c:v>
                </c:pt>
                <c:pt idx="4">
                  <c:v>47.85</c:v>
                </c:pt>
              </c:numCache>
            </c:numRef>
          </c:val>
          <c:extLst>
            <c:ext xmlns:c16="http://schemas.microsoft.com/office/drawing/2014/chart" uri="{C3380CC4-5D6E-409C-BE32-E72D297353CC}">
              <c16:uniqueId val="{00000000-0D4D-4467-89D7-7EDD97AB156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0D4D-4467-89D7-7EDD97AB156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115.78</c:v>
                </c:pt>
                <c:pt idx="1">
                  <c:v>120.21</c:v>
                </c:pt>
                <c:pt idx="2">
                  <c:v>122.98</c:v>
                </c:pt>
                <c:pt idx="3">
                  <c:v>115.73</c:v>
                </c:pt>
                <c:pt idx="4">
                  <c:v>132.16</c:v>
                </c:pt>
              </c:numCache>
            </c:numRef>
          </c:val>
          <c:extLst>
            <c:ext xmlns:c16="http://schemas.microsoft.com/office/drawing/2014/chart" uri="{C3380CC4-5D6E-409C-BE32-E72D297353CC}">
              <c16:uniqueId val="{00000000-7DBB-4F1E-B1CC-39DE492A9E3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7DBB-4F1E-B1CC-39DE492A9E3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156.18</c:v>
                </c:pt>
                <c:pt idx="1">
                  <c:v>150.94</c:v>
                </c:pt>
                <c:pt idx="2">
                  <c:v>148.63999999999999</c:v>
                </c:pt>
                <c:pt idx="3">
                  <c:v>136.1</c:v>
                </c:pt>
                <c:pt idx="4">
                  <c:v>138.94</c:v>
                </c:pt>
              </c:numCache>
            </c:numRef>
          </c:val>
          <c:extLst>
            <c:ext xmlns:c16="http://schemas.microsoft.com/office/drawing/2014/chart" uri="{C3380CC4-5D6E-409C-BE32-E72D297353CC}">
              <c16:uniqueId val="{00000000-1EF0-4658-B7FF-526EE8364AB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1EF0-4658-B7FF-526EE8364AB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多良木町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8321</v>
      </c>
      <c r="AM8" s="44"/>
      <c r="AN8" s="44"/>
      <c r="AO8" s="44"/>
      <c r="AP8" s="44"/>
      <c r="AQ8" s="44"/>
      <c r="AR8" s="44"/>
      <c r="AS8" s="44"/>
      <c r="AT8" s="45">
        <f>データ!$S$6</f>
        <v>165.86</v>
      </c>
      <c r="AU8" s="46"/>
      <c r="AV8" s="46"/>
      <c r="AW8" s="46"/>
      <c r="AX8" s="46"/>
      <c r="AY8" s="46"/>
      <c r="AZ8" s="46"/>
      <c r="BA8" s="46"/>
      <c r="BB8" s="47">
        <f>データ!$T$6</f>
        <v>50.17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94.28</v>
      </c>
      <c r="J10" s="46"/>
      <c r="K10" s="46"/>
      <c r="L10" s="46"/>
      <c r="M10" s="46"/>
      <c r="N10" s="46"/>
      <c r="O10" s="80"/>
      <c r="P10" s="47">
        <f>データ!$P$6</f>
        <v>105.51</v>
      </c>
      <c r="Q10" s="47"/>
      <c r="R10" s="47"/>
      <c r="S10" s="47"/>
      <c r="T10" s="47"/>
      <c r="U10" s="47"/>
      <c r="V10" s="47"/>
      <c r="W10" s="44">
        <f>データ!$Q$6</f>
        <v>3680</v>
      </c>
      <c r="X10" s="44"/>
      <c r="Y10" s="44"/>
      <c r="Z10" s="44"/>
      <c r="AA10" s="44"/>
      <c r="AB10" s="44"/>
      <c r="AC10" s="44"/>
      <c r="AD10" s="2"/>
      <c r="AE10" s="2"/>
      <c r="AF10" s="2"/>
      <c r="AG10" s="2"/>
      <c r="AH10" s="2"/>
      <c r="AI10" s="2"/>
      <c r="AJ10" s="2"/>
      <c r="AK10" s="2"/>
      <c r="AL10" s="44">
        <f>データ!$U$6</f>
        <v>8650</v>
      </c>
      <c r="AM10" s="44"/>
      <c r="AN10" s="44"/>
      <c r="AO10" s="44"/>
      <c r="AP10" s="44"/>
      <c r="AQ10" s="44"/>
      <c r="AR10" s="44"/>
      <c r="AS10" s="44"/>
      <c r="AT10" s="45">
        <f>データ!$V$6</f>
        <v>57</v>
      </c>
      <c r="AU10" s="46"/>
      <c r="AV10" s="46"/>
      <c r="AW10" s="46"/>
      <c r="AX10" s="46"/>
      <c r="AY10" s="46"/>
      <c r="AZ10" s="46"/>
      <c r="BA10" s="46"/>
      <c r="BB10" s="47">
        <f>データ!$W$6</f>
        <v>151.75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MLEL4jPodOjBGIxI8zCO0Cpdg3ycbcv0sxSMYJB6cIhdnrcdm+9+g+8PVaIoglMpQ4Yi7namHAJxIpq+J8jQ==" saltValue="CNgr0ZS355gutKDEChcb5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435058</v>
      </c>
      <c r="D6" s="20">
        <f t="shared" si="3"/>
        <v>46</v>
      </c>
      <c r="E6" s="20">
        <f t="shared" si="3"/>
        <v>1</v>
      </c>
      <c r="F6" s="20">
        <f t="shared" si="3"/>
        <v>0</v>
      </c>
      <c r="G6" s="20">
        <f t="shared" si="3"/>
        <v>1</v>
      </c>
      <c r="H6" s="20" t="str">
        <f t="shared" si="3"/>
        <v>熊本県　多良木町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94.28</v>
      </c>
      <c r="P6" s="21">
        <f t="shared" si="3"/>
        <v>105.51</v>
      </c>
      <c r="Q6" s="21">
        <f t="shared" si="3"/>
        <v>3680</v>
      </c>
      <c r="R6" s="21">
        <f t="shared" si="3"/>
        <v>8321</v>
      </c>
      <c r="S6" s="21">
        <f t="shared" si="3"/>
        <v>165.86</v>
      </c>
      <c r="T6" s="21">
        <f t="shared" si="3"/>
        <v>50.17</v>
      </c>
      <c r="U6" s="21">
        <f t="shared" si="3"/>
        <v>8650</v>
      </c>
      <c r="V6" s="21">
        <f t="shared" si="3"/>
        <v>57</v>
      </c>
      <c r="W6" s="21">
        <f t="shared" si="3"/>
        <v>151.75</v>
      </c>
      <c r="X6" s="22">
        <f>IF(X7="",NA(),X7)</f>
        <v>116.1</v>
      </c>
      <c r="Y6" s="22">
        <f t="shared" ref="Y6:AG6" si="4">IF(Y7="",NA(),Y7)</f>
        <v>119.95</v>
      </c>
      <c r="Z6" s="22">
        <f t="shared" si="4"/>
        <v>121.8</v>
      </c>
      <c r="AA6" s="22">
        <f t="shared" si="4"/>
        <v>138.75</v>
      </c>
      <c r="AB6" s="22">
        <f t="shared" si="4"/>
        <v>130.62</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358.24</v>
      </c>
      <c r="AU6" s="22">
        <f t="shared" ref="AU6:BC6" si="6">IF(AU7="",NA(),AU7)</f>
        <v>492.09</v>
      </c>
      <c r="AV6" s="22">
        <f t="shared" si="6"/>
        <v>532.21</v>
      </c>
      <c r="AW6" s="22">
        <f t="shared" si="6"/>
        <v>481.88</v>
      </c>
      <c r="AX6" s="22">
        <f t="shared" si="6"/>
        <v>745.01</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153.51</v>
      </c>
      <c r="BF6" s="22">
        <f t="shared" ref="BF6:BN6" si="7">IF(BF7="",NA(),BF7)</f>
        <v>122.72</v>
      </c>
      <c r="BG6" s="22">
        <f t="shared" si="7"/>
        <v>95.62</v>
      </c>
      <c r="BH6" s="22">
        <f t="shared" si="7"/>
        <v>84.07</v>
      </c>
      <c r="BI6" s="22">
        <f t="shared" si="7"/>
        <v>47.85</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115.78</v>
      </c>
      <c r="BQ6" s="22">
        <f t="shared" ref="BQ6:BY6" si="8">IF(BQ7="",NA(),BQ7)</f>
        <v>120.21</v>
      </c>
      <c r="BR6" s="22">
        <f t="shared" si="8"/>
        <v>122.98</v>
      </c>
      <c r="BS6" s="22">
        <f t="shared" si="8"/>
        <v>115.73</v>
      </c>
      <c r="BT6" s="22">
        <f t="shared" si="8"/>
        <v>132.16</v>
      </c>
      <c r="BU6" s="22">
        <f t="shared" si="8"/>
        <v>82.78</v>
      </c>
      <c r="BV6" s="22">
        <f t="shared" si="8"/>
        <v>84.82</v>
      </c>
      <c r="BW6" s="22">
        <f t="shared" si="8"/>
        <v>82.29</v>
      </c>
      <c r="BX6" s="22">
        <f t="shared" si="8"/>
        <v>84.16</v>
      </c>
      <c r="BY6" s="22">
        <f t="shared" si="8"/>
        <v>81.45</v>
      </c>
      <c r="BZ6" s="21" t="str">
        <f>IF(BZ7="","",IF(BZ7="-","【-】","【"&amp;SUBSTITUTE(TEXT(BZ7,"#,##0.00"),"-","△")&amp;"】"))</f>
        <v>【97.59】</v>
      </c>
      <c r="CA6" s="22">
        <f>IF(CA7="",NA(),CA7)</f>
        <v>156.18</v>
      </c>
      <c r="CB6" s="22">
        <f t="shared" ref="CB6:CJ6" si="9">IF(CB7="",NA(),CB7)</f>
        <v>150.94</v>
      </c>
      <c r="CC6" s="22">
        <f t="shared" si="9"/>
        <v>148.63999999999999</v>
      </c>
      <c r="CD6" s="22">
        <f t="shared" si="9"/>
        <v>136.1</v>
      </c>
      <c r="CE6" s="22">
        <f t="shared" si="9"/>
        <v>138.94</v>
      </c>
      <c r="CF6" s="22">
        <f t="shared" si="9"/>
        <v>225.09</v>
      </c>
      <c r="CG6" s="22">
        <f t="shared" si="9"/>
        <v>224.82</v>
      </c>
      <c r="CH6" s="22">
        <f t="shared" si="9"/>
        <v>230.85</v>
      </c>
      <c r="CI6" s="22">
        <f t="shared" si="9"/>
        <v>230.21</v>
      </c>
      <c r="CJ6" s="22">
        <f t="shared" si="9"/>
        <v>240.31</v>
      </c>
      <c r="CK6" s="21" t="str">
        <f>IF(CK7="","",IF(CK7="-","【-】","【"&amp;SUBSTITUTE(TEXT(CK7,"#,##0.00"),"-","△")&amp;"】"))</f>
        <v>【181.66】</v>
      </c>
      <c r="CL6" s="22">
        <f>IF(CL7="",NA(),CL7)</f>
        <v>46.56</v>
      </c>
      <c r="CM6" s="22">
        <f t="shared" ref="CM6:CU6" si="10">IF(CM7="",NA(),CM7)</f>
        <v>43.79</v>
      </c>
      <c r="CN6" s="22">
        <f t="shared" si="10"/>
        <v>42.46</v>
      </c>
      <c r="CO6" s="22">
        <f t="shared" si="10"/>
        <v>38.83</v>
      </c>
      <c r="CP6" s="22">
        <f t="shared" si="10"/>
        <v>41.77</v>
      </c>
      <c r="CQ6" s="22">
        <f t="shared" si="10"/>
        <v>49.38</v>
      </c>
      <c r="CR6" s="22">
        <f t="shared" si="10"/>
        <v>50.09</v>
      </c>
      <c r="CS6" s="22">
        <f t="shared" si="10"/>
        <v>50.1</v>
      </c>
      <c r="CT6" s="22">
        <f t="shared" si="10"/>
        <v>49.76</v>
      </c>
      <c r="CU6" s="22">
        <f t="shared" si="10"/>
        <v>49.74</v>
      </c>
      <c r="CV6" s="21" t="str">
        <f>IF(CV7="","",IF(CV7="-","【-】","【"&amp;SUBSTITUTE(TEXT(CV7,"#,##0.00"),"-","△")&amp;"】"))</f>
        <v>【60.21】</v>
      </c>
      <c r="CW6" s="22">
        <f>IF(CW7="",NA(),CW7)</f>
        <v>91.93</v>
      </c>
      <c r="CX6" s="22">
        <f t="shared" ref="CX6:DF6" si="11">IF(CX7="",NA(),CX7)</f>
        <v>96.97</v>
      </c>
      <c r="CY6" s="22">
        <f t="shared" si="11"/>
        <v>96.74</v>
      </c>
      <c r="CZ6" s="22">
        <f t="shared" si="11"/>
        <v>99.6</v>
      </c>
      <c r="DA6" s="22">
        <f t="shared" si="11"/>
        <v>95.51</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61.33</v>
      </c>
      <c r="DI6" s="22">
        <f t="shared" ref="DI6:DQ6" si="12">IF(DI7="",NA(),DI7)</f>
        <v>63.04</v>
      </c>
      <c r="DJ6" s="22">
        <f t="shared" si="12"/>
        <v>64.37</v>
      </c>
      <c r="DK6" s="22">
        <f t="shared" si="12"/>
        <v>65.540000000000006</v>
      </c>
      <c r="DL6" s="22">
        <f t="shared" si="12"/>
        <v>66.47</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2">
        <f t="shared" si="13"/>
        <v>25.82</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0.95</v>
      </c>
      <c r="EE6" s="22">
        <f t="shared" ref="EE6:EM6" si="14">IF(EE7="",NA(),EE7)</f>
        <v>0.44</v>
      </c>
      <c r="EF6" s="22">
        <f t="shared" si="14"/>
        <v>0.92</v>
      </c>
      <c r="EG6" s="22">
        <f t="shared" si="14"/>
        <v>0.66</v>
      </c>
      <c r="EH6" s="22">
        <f t="shared" si="14"/>
        <v>0.68</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435058</v>
      </c>
      <c r="D7" s="24">
        <v>46</v>
      </c>
      <c r="E7" s="24">
        <v>1</v>
      </c>
      <c r="F7" s="24">
        <v>0</v>
      </c>
      <c r="G7" s="24">
        <v>1</v>
      </c>
      <c r="H7" s="24" t="s">
        <v>93</v>
      </c>
      <c r="I7" s="24" t="s">
        <v>94</v>
      </c>
      <c r="J7" s="24" t="s">
        <v>95</v>
      </c>
      <c r="K7" s="24" t="s">
        <v>96</v>
      </c>
      <c r="L7" s="24" t="s">
        <v>97</v>
      </c>
      <c r="M7" s="24" t="s">
        <v>98</v>
      </c>
      <c r="N7" s="25" t="s">
        <v>99</v>
      </c>
      <c r="O7" s="25">
        <v>94.28</v>
      </c>
      <c r="P7" s="25">
        <v>105.51</v>
      </c>
      <c r="Q7" s="25">
        <v>3680</v>
      </c>
      <c r="R7" s="25">
        <v>8321</v>
      </c>
      <c r="S7" s="25">
        <v>165.86</v>
      </c>
      <c r="T7" s="25">
        <v>50.17</v>
      </c>
      <c r="U7" s="25">
        <v>8650</v>
      </c>
      <c r="V7" s="25">
        <v>57</v>
      </c>
      <c r="W7" s="25">
        <v>151.75</v>
      </c>
      <c r="X7" s="25">
        <v>116.1</v>
      </c>
      <c r="Y7" s="25">
        <v>119.95</v>
      </c>
      <c r="Z7" s="25">
        <v>121.8</v>
      </c>
      <c r="AA7" s="25">
        <v>138.75</v>
      </c>
      <c r="AB7" s="25">
        <v>130.62</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358.24</v>
      </c>
      <c r="AU7" s="25">
        <v>492.09</v>
      </c>
      <c r="AV7" s="25">
        <v>532.21</v>
      </c>
      <c r="AW7" s="25">
        <v>481.88</v>
      </c>
      <c r="AX7" s="25">
        <v>745.01</v>
      </c>
      <c r="AY7" s="25">
        <v>305.08</v>
      </c>
      <c r="AZ7" s="25">
        <v>305.33999999999997</v>
      </c>
      <c r="BA7" s="25">
        <v>310.01</v>
      </c>
      <c r="BB7" s="25">
        <v>311.12</v>
      </c>
      <c r="BC7" s="25">
        <v>293.51</v>
      </c>
      <c r="BD7" s="25">
        <v>239.69</v>
      </c>
      <c r="BE7" s="25">
        <v>153.51</v>
      </c>
      <c r="BF7" s="25">
        <v>122.72</v>
      </c>
      <c r="BG7" s="25">
        <v>95.62</v>
      </c>
      <c r="BH7" s="25">
        <v>84.07</v>
      </c>
      <c r="BI7" s="25">
        <v>47.85</v>
      </c>
      <c r="BJ7" s="25">
        <v>585.59</v>
      </c>
      <c r="BK7" s="25">
        <v>561.34</v>
      </c>
      <c r="BL7" s="25">
        <v>538.33000000000004</v>
      </c>
      <c r="BM7" s="25">
        <v>515.14</v>
      </c>
      <c r="BN7" s="25">
        <v>498.34</v>
      </c>
      <c r="BO7" s="25">
        <v>264.86</v>
      </c>
      <c r="BP7" s="25">
        <v>115.78</v>
      </c>
      <c r="BQ7" s="25">
        <v>120.21</v>
      </c>
      <c r="BR7" s="25">
        <v>122.98</v>
      </c>
      <c r="BS7" s="25">
        <v>115.73</v>
      </c>
      <c r="BT7" s="25">
        <v>132.16</v>
      </c>
      <c r="BU7" s="25">
        <v>82.78</v>
      </c>
      <c r="BV7" s="25">
        <v>84.82</v>
      </c>
      <c r="BW7" s="25">
        <v>82.29</v>
      </c>
      <c r="BX7" s="25">
        <v>84.16</v>
      </c>
      <c r="BY7" s="25">
        <v>81.45</v>
      </c>
      <c r="BZ7" s="25">
        <v>97.59</v>
      </c>
      <c r="CA7" s="25">
        <v>156.18</v>
      </c>
      <c r="CB7" s="25">
        <v>150.94</v>
      </c>
      <c r="CC7" s="25">
        <v>148.63999999999999</v>
      </c>
      <c r="CD7" s="25">
        <v>136.1</v>
      </c>
      <c r="CE7" s="25">
        <v>138.94</v>
      </c>
      <c r="CF7" s="25">
        <v>225.09</v>
      </c>
      <c r="CG7" s="25">
        <v>224.82</v>
      </c>
      <c r="CH7" s="25">
        <v>230.85</v>
      </c>
      <c r="CI7" s="25">
        <v>230.21</v>
      </c>
      <c r="CJ7" s="25">
        <v>240.31</v>
      </c>
      <c r="CK7" s="25">
        <v>181.66</v>
      </c>
      <c r="CL7" s="25">
        <v>46.56</v>
      </c>
      <c r="CM7" s="25">
        <v>43.79</v>
      </c>
      <c r="CN7" s="25">
        <v>42.46</v>
      </c>
      <c r="CO7" s="25">
        <v>38.83</v>
      </c>
      <c r="CP7" s="25">
        <v>41.77</v>
      </c>
      <c r="CQ7" s="25">
        <v>49.38</v>
      </c>
      <c r="CR7" s="25">
        <v>50.09</v>
      </c>
      <c r="CS7" s="25">
        <v>50.1</v>
      </c>
      <c r="CT7" s="25">
        <v>49.76</v>
      </c>
      <c r="CU7" s="25">
        <v>49.74</v>
      </c>
      <c r="CV7" s="25">
        <v>60.21</v>
      </c>
      <c r="CW7" s="25">
        <v>91.93</v>
      </c>
      <c r="CX7" s="25">
        <v>96.97</v>
      </c>
      <c r="CY7" s="25">
        <v>96.74</v>
      </c>
      <c r="CZ7" s="25">
        <v>99.6</v>
      </c>
      <c r="DA7" s="25">
        <v>95.51</v>
      </c>
      <c r="DB7" s="25">
        <v>78.010000000000005</v>
      </c>
      <c r="DC7" s="25">
        <v>77.599999999999994</v>
      </c>
      <c r="DD7" s="25">
        <v>77.3</v>
      </c>
      <c r="DE7" s="25">
        <v>76.64</v>
      </c>
      <c r="DF7" s="25">
        <v>75.37</v>
      </c>
      <c r="DG7" s="25">
        <v>89.21</v>
      </c>
      <c r="DH7" s="25">
        <v>61.33</v>
      </c>
      <c r="DI7" s="25">
        <v>63.04</v>
      </c>
      <c r="DJ7" s="25">
        <v>64.37</v>
      </c>
      <c r="DK7" s="25">
        <v>65.540000000000006</v>
      </c>
      <c r="DL7" s="25">
        <v>66.47</v>
      </c>
      <c r="DM7" s="25">
        <v>47.5</v>
      </c>
      <c r="DN7" s="25">
        <v>48.41</v>
      </c>
      <c r="DO7" s="25">
        <v>50.02</v>
      </c>
      <c r="DP7" s="25">
        <v>51.38</v>
      </c>
      <c r="DQ7" s="25">
        <v>52.3</v>
      </c>
      <c r="DR7" s="25">
        <v>52.41</v>
      </c>
      <c r="DS7" s="25">
        <v>0</v>
      </c>
      <c r="DT7" s="25">
        <v>0</v>
      </c>
      <c r="DU7" s="25">
        <v>0</v>
      </c>
      <c r="DV7" s="25">
        <v>0</v>
      </c>
      <c r="DW7" s="25">
        <v>25.82</v>
      </c>
      <c r="DX7" s="25">
        <v>17.399999999999999</v>
      </c>
      <c r="DY7" s="25">
        <v>18.64</v>
      </c>
      <c r="DZ7" s="25">
        <v>19.510000000000002</v>
      </c>
      <c r="EA7" s="25">
        <v>21.6</v>
      </c>
      <c r="EB7" s="25">
        <v>23.36</v>
      </c>
      <c r="EC7" s="25">
        <v>26.78</v>
      </c>
      <c r="ED7" s="25">
        <v>0.95</v>
      </c>
      <c r="EE7" s="25">
        <v>0.44</v>
      </c>
      <c r="EF7" s="25">
        <v>0.92</v>
      </c>
      <c r="EG7" s="25">
        <v>0.66</v>
      </c>
      <c r="EH7" s="25">
        <v>0.68</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2025-12-12T09:24:22Z</dcterms:created>
  <dcterms:modified xsi:type="dcterms:W3CDTF">2026-02-05T09:01:14Z</dcterms:modified>
  <cp:category/>
</cp:coreProperties>
</file>