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480\Desktop\260203〆切　公営企業に係る経営比較分析表（令和６年度決算）の分析等について\作業用\"/>
    </mc:Choice>
  </mc:AlternateContent>
  <xr:revisionPtr revIDLastSave="0" documentId="13_ncr:1_{995A093E-2208-4E90-968E-BEF44AA68374}" xr6:coauthVersionLast="47" xr6:coauthVersionMax="47" xr10:uidLastSave="{00000000-0000-0000-0000-000000000000}"/>
  <workbookProtection workbookAlgorithmName="SHA-512" workbookHashValue="xSJeq0InUDUoHtlDtiSJ0b++ozD1TF+53NmdPQAO/kKKzRUbSoa9Q0zDwr8SX9FFrPx1vd6QyyvP1/2bgUiOvA==" workbookSaltValue="OCs2fuEBilv/Ivf5Ot5wNQ==" workbookSpinCount="100000" lockStructure="1"/>
  <bookViews>
    <workbookView xWindow="1560" yWindow="1050" windowWidth="25440" windowHeight="151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<sst xmlns="http://schemas.openxmlformats.org/spreadsheetml/2006/main" count="228" uniqueCount="113">
  <si>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</si>
  <si>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</si>
  <si>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</si>
  <si>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</si>
  <si>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</si>
  <si>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</si>
  <si>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</si>
  <si>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</si>
  <si>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</si>
  <si>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</si>
  <si>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</si>
  <si>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</si>
  <si>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</si>
  <si>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</si>
  <si>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</si>
  <si>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</si>
  <si>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</si>
  <si>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</si>
  <si>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</si>
  <si>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</si>
  <si>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</si>
  <si>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</si>
  <si>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</si>
  <si>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</si>
  <si>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</si>
  <si>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</si>
  <si>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</si>
  <si>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</si>
  <si>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</si>
  <si>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</si>
  <si>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</si>
  <si>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</si>
  <si>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</si>
  <si>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</si>
  <si>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</si>
  <si>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</si>
  <si>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</si>
  <si>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</si>
  <si>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</si>
  <si>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</si>
  <si>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</si>
  <si>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</si>
  <si>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</si>
  <si>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</si>
  <si>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</si>
  <si>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</si>
  <si>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</si>
  <si>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</si>
  <si>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</si>
  <si>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</si>
  <si>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</si>
  <si>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</si>
  <si>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</si>
  <si>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</si>
  <si>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</si>
  <si>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</si>
  <si>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</si>
  <si>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</si>
  <si>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</si>
  <si>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</si>
  <si>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</si>
  <si>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</si>
  <si>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</si>
  <si>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</si>
  <si>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</si>
  <si>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</si>
  <si>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</si>
  <si>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</si>
  <si>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</si>
  <si>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</si>
  <si>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</si>
  <si>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</si>
  <si>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</si>
  <si>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</si>
  <si>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</si>
  <si>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</si>
  <si>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</si>
  <si>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</si>
  <si>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</si>
  <si>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</si>
  <si>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</si>
  <si>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</si>
  <si>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</si>
  <si>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</si>
  <si>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</si>
  <si>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</si>
  <si>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</si>
  <si>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</si>
  <si>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</si>
  <si>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</si>
  <si>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</si>
  <si>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</si>
  <si>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</si>
  <si>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</si>
  <si>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</si>
  <si>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</si>
  <si>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</si>
  <si>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</si>
  <si>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</si>
  <si>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</si>
  <si>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</si>
  <si>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</si>
  <si>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</si>
  <si>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</si>
  <si>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</si>
  <si>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</si>
  <si>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</si>
  <si>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</si>
  <si>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</si>
  <si>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</si>
  <si>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令和4年度の水道料金改定及び一般会計繰入金（基準外）により経常収支は一時的に回復したものの、令和6年度において固定資産の修正に伴う損失を計上したことから、経常収支比率は99.41％に低下した。
　流動比率は類似団体平均を下回っているが、流動負債のうち企業債償還金に係る財源については、一般会計繰入金を充当する予定であることから、直ちに経営に重大な支障を及ぼすものではないと考えられる。
　企業債残高対給水収益比率は類似団体平均を大きく上回っており、管路等施設の整備にあたって企業債への依存度が高い状況がうかがえる。今後も施設更新を継続していく中で、企業債の適正な借入管理により負担の軽減を図っていく必要がある。
　施設利用率は類似団体と比較して高い水準にある一方で、有収率は60.84％と依然として低い水準にとどまっており、老朽管に起因する漏水の増加が示唆される。こうした状況が給水原価の大幅な上昇につながるとともに、人口減少による給水収益の減少を背景とした供給単価の低下と相まって、料金回収率は68.31％と低い水準となっている。
今後は、漏水等による無効水量の削減を図るため、老朽管の更新や漏水調査を計画的に実施し、有収率の向上に取り組んでいく。</t>
    <phoneticPr fontId="4"/>
  </si>
  <si>
    <t>　有形固定資産減価償却率は類似団体平均を下回っているものの、令和2年度の旧簡易水道統合以降、償却率は増加傾向にあり、法定耐用年数に近い又は超過した資産が着実に増加している。今後も償却率の上昇が見込まれることから、将来的な更新需要を見据えた対応が必要である。
管路経年化率は類似団体平均を上回っており、耐用年数を超過した管路の割合が大きい状況が続いている。
一方、管路更新率については令和5年度以降、類似団体平均を上回る水準となっていることから、今後も当該水準を下回らないよう、計画的な管路更新を進めていく必要がある。</t>
    <phoneticPr fontId="4"/>
  </si>
  <si>
    <t>令和2年度の旧簡易水道の統合により引き継いだ管路等施設の更新や、これに伴う起債償還のための資金需要が増加しており、水道事業を取り巻く経営環境は厳しい状況にある。
令和4年度の水道料金改定により一定の経営改善は図られたものの、人口減少等に伴う水道使用量の減少により、今後は収益の減少が見込まれることから、水道料金ついて検討していく。
　令和6年度に策定した施設更新計画に基づき、老朽化した施設や管路の更新を進めることで、漏水の抑制による有収率の向上を図るとともに、需要規模に見合った施設のダウンサイジングを推進していく。
　また、給水原価の上昇を抑制するため、維持管理費等の経費抑制に努めるなど、引き続き経営の効率化に向けた取組を進めていく。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</si>
</sst>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0.11</c:v>
                </c:pt>
                <c:pt idx="1">
                  <c:v>0.04</c:v>
                </c:pt>
                <c:pt idx="2">
                  <c:v>0.17</c:v>
                </c:pt>
                <c:pt idx="3">
                  <c:v>1.24</c:v>
                </c:pt>
                <c:pt idx="4">
                  <c:v>1.1499999999999999</c:v>
                </c:pt>
              </c:numCache>
            </c:numRef>
          </c:val>
          <c:extLst>
            <c:ext xmlns:c16="http://schemas.microsoft.com/office/drawing/2014/chart" uri="{C3380CC4-5D6E-409C-BE32-E72D297353CC}">
              <c16:uniqueId val="{00000000-C83D-4F3A-A813-0E5C8A9429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C83D-4F3A-A813-0E5C8A9429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95.66</c:v>
                </c:pt>
                <c:pt idx="1">
                  <c:v>87.53</c:v>
                </c:pt>
                <c:pt idx="2">
                  <c:v>85.85</c:v>
                </c:pt>
                <c:pt idx="3">
                  <c:v>84.82</c:v>
                </c:pt>
                <c:pt idx="4">
                  <c:v>92.63</c:v>
                </c:pt>
              </c:numCache>
            </c:numRef>
          </c:val>
          <c:extLst>
            <c:ext xmlns:c16="http://schemas.microsoft.com/office/drawing/2014/chart" uri="{C3380CC4-5D6E-409C-BE32-E72D297353CC}">
              <c16:uniqueId val="{00000000-5D61-45B4-897F-9844BA7D7A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5D61-45B4-897F-9844BA7D7A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62.61</c:v>
                </c:pt>
                <c:pt idx="1">
                  <c:v>66.75</c:v>
                </c:pt>
                <c:pt idx="2">
                  <c:v>66.680000000000007</c:v>
                </c:pt>
                <c:pt idx="3">
                  <c:v>65.42</c:v>
                </c:pt>
                <c:pt idx="4">
                  <c:v>60.84</c:v>
                </c:pt>
              </c:numCache>
            </c:numRef>
          </c:val>
          <c:extLst>
            <c:ext xmlns:c16="http://schemas.microsoft.com/office/drawing/2014/chart" uri="{C3380CC4-5D6E-409C-BE32-E72D297353CC}">
              <c16:uniqueId val="{00000000-9137-41AC-9B28-A99CC6CBA2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137-41AC-9B28-A99CC6CBA2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90.23</c:v>
                </c:pt>
                <c:pt idx="1">
                  <c:v>89.71</c:v>
                </c:pt>
                <c:pt idx="2">
                  <c:v>108.32</c:v>
                </c:pt>
                <c:pt idx="3">
                  <c:v>110.23</c:v>
                </c:pt>
                <c:pt idx="4">
                  <c:v>99.41</c:v>
                </c:pt>
              </c:numCache>
            </c:numRef>
          </c:val>
          <c:extLst>
            <c:ext xmlns:c16="http://schemas.microsoft.com/office/drawing/2014/chart" uri="{C3380CC4-5D6E-409C-BE32-E72D297353CC}">
              <c16:uniqueId val="{00000000-514E-4D1E-B113-340C88AA494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514E-4D1E-B113-340C88AA494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18.45</c:v>
                </c:pt>
                <c:pt idx="1">
                  <c:v>21.53</c:v>
                </c:pt>
                <c:pt idx="2">
                  <c:v>24.39</c:v>
                </c:pt>
                <c:pt idx="3">
                  <c:v>26.38</c:v>
                </c:pt>
                <c:pt idx="4">
                  <c:v>28.91</c:v>
                </c:pt>
              </c:numCache>
            </c:numRef>
          </c:val>
          <c:extLst>
            <c:ext xmlns:c16="http://schemas.microsoft.com/office/drawing/2014/chart" uri="{C3380CC4-5D6E-409C-BE32-E72D297353CC}">
              <c16:uniqueId val="{00000000-2E4E-4577-9521-F68129A9AB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2E4E-4577-9521-F68129A9AB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30.51</c:v>
                </c:pt>
                <c:pt idx="1">
                  <c:v>30.54</c:v>
                </c:pt>
                <c:pt idx="2">
                  <c:v>31.14</c:v>
                </c:pt>
                <c:pt idx="3">
                  <c:v>31.35</c:v>
                </c:pt>
                <c:pt idx="4">
                  <c:v>34.25</c:v>
                </c:pt>
              </c:numCache>
            </c:numRef>
          </c:val>
          <c:extLst>
            <c:ext xmlns:c16="http://schemas.microsoft.com/office/drawing/2014/chart" uri="{C3380CC4-5D6E-409C-BE32-E72D297353CC}">
              <c16:uniqueId val="{00000000-0F2C-469A-BB50-46F40AB3EA5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F2C-469A-BB50-46F40AB3EA5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13.78</c:v>
                </c:pt>
                <c:pt idx="2" formatCode="#,##0.00;&quot;△&quot;#,##0.00">
                  <c:v>0</c:v>
                </c:pt>
                <c:pt idx="3" formatCode="#,##0.00;&quot;△&quot;#,##0.00">
                  <c:v>0</c:v>
                </c:pt>
                <c:pt idx="4">
                  <c:v>6.45</c:v>
                </c:pt>
              </c:numCache>
            </c:numRef>
          </c:val>
          <c:extLst>
            <c:ext xmlns:c16="http://schemas.microsoft.com/office/drawing/2014/chart" uri="{C3380CC4-5D6E-409C-BE32-E72D297353CC}">
              <c16:uniqueId val="{00000000-766F-4FD0-B196-1E1F91FEAED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766F-4FD0-B196-1E1F91FEAED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135.54</c:v>
                </c:pt>
                <c:pt idx="1">
                  <c:v>138.34</c:v>
                </c:pt>
                <c:pt idx="2">
                  <c:v>167.01</c:v>
                </c:pt>
                <c:pt idx="3">
                  <c:v>201.73</c:v>
                </c:pt>
                <c:pt idx="4">
                  <c:v>210.29</c:v>
                </c:pt>
              </c:numCache>
            </c:numRef>
          </c:val>
          <c:extLst>
            <c:ext xmlns:c16="http://schemas.microsoft.com/office/drawing/2014/chart" uri="{C3380CC4-5D6E-409C-BE32-E72D297353CC}">
              <c16:uniqueId val="{00000000-2586-4703-AD8D-0466C61FA34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2586-4703-AD8D-0466C61FA34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1326.15</c:v>
                </c:pt>
                <c:pt idx="1">
                  <c:v>1249.6500000000001</c:v>
                </c:pt>
                <c:pt idx="2">
                  <c:v>982.24</c:v>
                </c:pt>
                <c:pt idx="3">
                  <c:v>943.08</c:v>
                </c:pt>
                <c:pt idx="4">
                  <c:v>892.58</c:v>
                </c:pt>
              </c:numCache>
            </c:numRef>
          </c:val>
          <c:extLst>
            <c:ext xmlns:c16="http://schemas.microsoft.com/office/drawing/2014/chart" uri="{C3380CC4-5D6E-409C-BE32-E72D297353CC}">
              <c16:uniqueId val="{00000000-95FB-4707-A29A-047ED9A8A5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95FB-4707-A29A-047ED9A8A5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59.99</c:v>
                </c:pt>
                <c:pt idx="1">
                  <c:v>60.86</c:v>
                </c:pt>
                <c:pt idx="2">
                  <c:v>77.430000000000007</c:v>
                </c:pt>
                <c:pt idx="3">
                  <c:v>81.33</c:v>
                </c:pt>
                <c:pt idx="4">
                  <c:v>68.31</c:v>
                </c:pt>
              </c:numCache>
            </c:numRef>
          </c:val>
          <c:extLst>
            <c:ext xmlns:c16="http://schemas.microsoft.com/office/drawing/2014/chart" uri="{C3380CC4-5D6E-409C-BE32-E72D297353CC}">
              <c16:uniqueId val="{00000000-7014-4248-8C87-9D1E8DCDC6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7014-4248-8C87-9D1E8DCDC6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256.8</c:v>
                </c:pt>
                <c:pt idx="1">
                  <c:v>255.76</c:v>
                </c:pt>
                <c:pt idx="2">
                  <c:v>240.2</c:v>
                </c:pt>
                <c:pt idx="3">
                  <c:v>232.73</c:v>
                </c:pt>
                <c:pt idx="4">
                  <c:v>257.18</c:v>
                </c:pt>
              </c:numCache>
            </c:numRef>
          </c:val>
          <c:extLst>
            <c:ext xmlns:c16="http://schemas.microsoft.com/office/drawing/2014/chart" uri="{C3380CC4-5D6E-409C-BE32-E72D297353CC}">
              <c16:uniqueId val="{00000000-F237-4E04-B6C1-6A63BFEEAD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F237-4E04-B6C1-6A63BFEEAD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山都町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12887</v>
      </c>
      <c r="AM8" s="65"/>
      <c r="AN8" s="65"/>
      <c r="AO8" s="65"/>
      <c r="AP8" s="65"/>
      <c r="AQ8" s="65"/>
      <c r="AR8" s="65"/>
      <c r="AS8" s="65"/>
      <c r="AT8" s="36">
        <f>データ!$S$6</f>
        <v>544.66999999999996</v>
      </c>
      <c r="AU8" s="37"/>
      <c r="AV8" s="37"/>
      <c r="AW8" s="37"/>
      <c r="AX8" s="37"/>
      <c r="AY8" s="37"/>
      <c r="AZ8" s="37"/>
      <c r="BA8" s="37"/>
      <c r="BB8" s="54">
        <f>データ!$T$6</f>
        <v>23.66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65.95</v>
      </c>
      <c r="J10" s="37"/>
      <c r="K10" s="37"/>
      <c r="L10" s="37"/>
      <c r="M10" s="37"/>
      <c r="N10" s="37"/>
      <c r="O10" s="64"/>
      <c r="P10" s="54">
        <f>データ!$P$6</f>
        <v>67.989999999999995</v>
      </c>
      <c r="Q10" s="54"/>
      <c r="R10" s="54"/>
      <c r="S10" s="54"/>
      <c r="T10" s="54"/>
      <c r="U10" s="54"/>
      <c r="V10" s="54"/>
      <c r="W10" s="65">
        <f>データ!$Q$6</f>
        <v>3751</v>
      </c>
      <c r="X10" s="65"/>
      <c r="Y10" s="65"/>
      <c r="Z10" s="65"/>
      <c r="AA10" s="65"/>
      <c r="AB10" s="65"/>
      <c r="AC10" s="65"/>
      <c r="AD10" s="2"/>
      <c r="AE10" s="2"/>
      <c r="AF10" s="2"/>
      <c r="AG10" s="2"/>
      <c r="AH10" s="2"/>
      <c r="AI10" s="2"/>
      <c r="AJ10" s="2"/>
      <c r="AK10" s="2"/>
      <c r="AL10" s="65">
        <f>データ!$U$6</f>
        <v>8632</v>
      </c>
      <c r="AM10" s="65"/>
      <c r="AN10" s="65"/>
      <c r="AO10" s="65"/>
      <c r="AP10" s="65"/>
      <c r="AQ10" s="65"/>
      <c r="AR10" s="65"/>
      <c r="AS10" s="65"/>
      <c r="AT10" s="36">
        <f>データ!$V$6</f>
        <v>71.319999999999993</v>
      </c>
      <c r="AU10" s="37"/>
      <c r="AV10" s="37"/>
      <c r="AW10" s="37"/>
      <c r="AX10" s="37"/>
      <c r="AY10" s="37"/>
      <c r="AZ10" s="37"/>
      <c r="BA10" s="37"/>
      <c r="BB10" s="54">
        <f>データ!$W$6</f>
        <v>121.03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fL86mF1k1n+qABedW6hYb7Ev9Jrxaeul6rClFn1VZ024V0DNquGv5R2owmdl5az/kNiZJKtyVfbKZNBwNgoPw==" saltValue="rkFRatULaT1PUxsXEs5q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434477</v>
      </c>
      <c r="D6" s="20">
        <f t="shared" si="3"/>
        <v>46</v>
      </c>
      <c r="E6" s="20">
        <f t="shared" si="3"/>
        <v>1</v>
      </c>
      <c r="F6" s="20">
        <f t="shared" si="3"/>
        <v>0</v>
      </c>
      <c r="G6" s="20">
        <f t="shared" si="3"/>
        <v>1</v>
      </c>
      <c r="H6" s="20" t="str">
        <f t="shared" si="3"/>
        <v>熊本県　山都町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65.95</v>
      </c>
      <c r="P6" s="21">
        <f t="shared" si="3"/>
        <v>67.989999999999995</v>
      </c>
      <c r="Q6" s="21">
        <f t="shared" si="3"/>
        <v>3751</v>
      </c>
      <c r="R6" s="21">
        <f t="shared" si="3"/>
        <v>12887</v>
      </c>
      <c r="S6" s="21">
        <f t="shared" si="3"/>
        <v>544.66999999999996</v>
      </c>
      <c r="T6" s="21">
        <f t="shared" si="3"/>
        <v>23.66</v>
      </c>
      <c r="U6" s="21">
        <f t="shared" si="3"/>
        <v>8632</v>
      </c>
      <c r="V6" s="21">
        <f t="shared" si="3"/>
        <v>71.319999999999993</v>
      </c>
      <c r="W6" s="21">
        <f t="shared" si="3"/>
        <v>121.03</v>
      </c>
      <c r="X6" s="22">
        <f>IF(X7="",NA(),X7)</f>
        <v>90.23</v>
      </c>
      <c r="Y6" s="22">
        <f t="shared" ref="Y6:AG6" si="4">IF(Y7="",NA(),Y7)</f>
        <v>89.71</v>
      </c>
      <c r="Z6" s="22">
        <f t="shared" si="4"/>
        <v>108.32</v>
      </c>
      <c r="AA6" s="22">
        <f t="shared" si="4"/>
        <v>110.23</v>
      </c>
      <c r="AB6" s="22">
        <f t="shared" si="4"/>
        <v>99.41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2">
        <f t="shared" ref="AJ6:AR6" si="5">IF(AJ7="",NA(),AJ7)</f>
        <v>13.78</v>
      </c>
      <c r="AK6" s="21">
        <f t="shared" si="5"/>
        <v>0</v>
      </c>
      <c r="AL6" s="21">
        <f t="shared" si="5"/>
        <v>0</v>
      </c>
      <c r="AM6" s="22">
        <f t="shared" si="5"/>
        <v>6.45</v>
      </c>
      <c r="AN6" s="22">
        <f t="shared" si="5"/>
        <v>24.04</v>
      </c>
      <c r="AO6" s="22">
        <f t="shared" si="5"/>
        <v>28.03</v>
      </c>
      <c r="AP6" s="22">
        <f t="shared" si="5"/>
        <v>26.73</v>
      </c>
      <c r="AQ6" s="22">
        <f t="shared" si="5"/>
        <v>27.85</v>
      </c>
      <c r="AR6" s="22">
        <f t="shared" si="5"/>
        <v>28</v>
      </c>
      <c r="AS6" s="21" t="str">
        <f>IF(AS7="","",IF(AS7="-","【-】","【"&amp;SUBSTITUTE(TEXT(AS7,"#,##0.00"),"-","△")&amp;"】"))</f>
        <v>【1.61】</v>
      </c>
      <c r="AT6" s="22">
        <f>IF(AT7="",NA(),AT7)</f>
        <v>135.54</v>
      </c>
      <c r="AU6" s="22">
        <f t="shared" ref="AU6:BC6" si="6">IF(AU7="",NA(),AU7)</f>
        <v>138.34</v>
      </c>
      <c r="AV6" s="22">
        <f t="shared" si="6"/>
        <v>167.01</v>
      </c>
      <c r="AW6" s="22">
        <f t="shared" si="6"/>
        <v>201.73</v>
      </c>
      <c r="AX6" s="22">
        <f t="shared" si="6"/>
        <v>210.29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1326.15</v>
      </c>
      <c r="BF6" s="22">
        <f t="shared" ref="BF6:BN6" si="7">IF(BF7="",NA(),BF7)</f>
        <v>1249.6500000000001</v>
      </c>
      <c r="BG6" s="22">
        <f t="shared" si="7"/>
        <v>982.24</v>
      </c>
      <c r="BH6" s="22">
        <f t="shared" si="7"/>
        <v>943.08</v>
      </c>
      <c r="BI6" s="22">
        <f t="shared" si="7"/>
        <v>892.58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59.99</v>
      </c>
      <c r="BQ6" s="22">
        <f t="shared" ref="BQ6:BY6" si="8">IF(BQ7="",NA(),BQ7)</f>
        <v>60.86</v>
      </c>
      <c r="BR6" s="22">
        <f t="shared" si="8"/>
        <v>77.430000000000007</v>
      </c>
      <c r="BS6" s="22">
        <f t="shared" si="8"/>
        <v>81.33</v>
      </c>
      <c r="BT6" s="22">
        <f t="shared" si="8"/>
        <v>68.31</v>
      </c>
      <c r="BU6" s="22">
        <f t="shared" si="8"/>
        <v>82.78</v>
      </c>
      <c r="BV6" s="22">
        <f t="shared" si="8"/>
        <v>84.82</v>
      </c>
      <c r="BW6" s="22">
        <f t="shared" si="8"/>
        <v>82.29</v>
      </c>
      <c r="BX6" s="22">
        <f t="shared" si="8"/>
        <v>84.16</v>
      </c>
      <c r="BY6" s="22">
        <f t="shared" si="8"/>
        <v>81.45</v>
      </c>
      <c r="BZ6" s="21" t="str">
        <f>IF(BZ7="","",IF(BZ7="-","【-】","【"&amp;SUBSTITUTE(TEXT(BZ7,"#,##0.00"),"-","△")&amp;"】"))</f>
        <v>【97.59】</v>
      </c>
      <c r="CA6" s="22">
        <f>IF(CA7="",NA(),CA7)</f>
        <v>256.8</v>
      </c>
      <c r="CB6" s="22">
        <f t="shared" ref="CB6:CJ6" si="9">IF(CB7="",NA(),CB7)</f>
        <v>255.76</v>
      </c>
      <c r="CC6" s="22">
        <f t="shared" si="9"/>
        <v>240.2</v>
      </c>
      <c r="CD6" s="22">
        <f t="shared" si="9"/>
        <v>232.73</v>
      </c>
      <c r="CE6" s="22">
        <f t="shared" si="9"/>
        <v>257.18</v>
      </c>
      <c r="CF6" s="22">
        <f t="shared" si="9"/>
        <v>225.09</v>
      </c>
      <c r="CG6" s="22">
        <f t="shared" si="9"/>
        <v>224.82</v>
      </c>
      <c r="CH6" s="22">
        <f t="shared" si="9"/>
        <v>230.85</v>
      </c>
      <c r="CI6" s="22">
        <f t="shared" si="9"/>
        <v>230.21</v>
      </c>
      <c r="CJ6" s="22">
        <f t="shared" si="9"/>
        <v>240.31</v>
      </c>
      <c r="CK6" s="21" t="str">
        <f>IF(CK7="","",IF(CK7="-","【-】","【"&amp;SUBSTITUTE(TEXT(CK7,"#,##0.00"),"-","△")&amp;"】"))</f>
        <v>【181.66】</v>
      </c>
      <c r="CL6" s="22">
        <f>IF(CL7="",NA(),CL7)</f>
        <v>95.66</v>
      </c>
      <c r="CM6" s="22">
        <f t="shared" ref="CM6:CU6" si="10">IF(CM7="",NA(),CM7)</f>
        <v>87.53</v>
      </c>
      <c r="CN6" s="22">
        <f t="shared" si="10"/>
        <v>85.85</v>
      </c>
      <c r="CO6" s="22">
        <f t="shared" si="10"/>
        <v>84.82</v>
      </c>
      <c r="CP6" s="22">
        <f t="shared" si="10"/>
        <v>92.63</v>
      </c>
      <c r="CQ6" s="22">
        <f t="shared" si="10"/>
        <v>49.38</v>
      </c>
      <c r="CR6" s="22">
        <f t="shared" si="10"/>
        <v>50.09</v>
      </c>
      <c r="CS6" s="22">
        <f t="shared" si="10"/>
        <v>50.1</v>
      </c>
      <c r="CT6" s="22">
        <f t="shared" si="10"/>
        <v>49.76</v>
      </c>
      <c r="CU6" s="22">
        <f t="shared" si="10"/>
        <v>49.74</v>
      </c>
      <c r="CV6" s="21" t="str">
        <f>IF(CV7="","",IF(CV7="-","【-】","【"&amp;SUBSTITUTE(TEXT(CV7,"#,##0.00"),"-","△")&amp;"】"))</f>
        <v>【60.21】</v>
      </c>
      <c r="CW6" s="22">
        <f>IF(CW7="",NA(),CW7)</f>
        <v>62.61</v>
      </c>
      <c r="CX6" s="22">
        <f t="shared" ref="CX6:DF6" si="11">IF(CX7="",NA(),CX7)</f>
        <v>66.75</v>
      </c>
      <c r="CY6" s="22">
        <f t="shared" si="11"/>
        <v>66.680000000000007</v>
      </c>
      <c r="CZ6" s="22">
        <f t="shared" si="11"/>
        <v>65.42</v>
      </c>
      <c r="DA6" s="22">
        <f t="shared" si="11"/>
        <v>60.84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18.45</v>
      </c>
      <c r="DI6" s="22">
        <f t="shared" ref="DI6:DQ6" si="12">IF(DI7="",NA(),DI7)</f>
        <v>21.53</v>
      </c>
      <c r="DJ6" s="22">
        <f t="shared" si="12"/>
        <v>24.39</v>
      </c>
      <c r="DK6" s="22">
        <f t="shared" si="12"/>
        <v>26.38</v>
      </c>
      <c r="DL6" s="22">
        <f t="shared" si="12"/>
        <v>28.91</v>
      </c>
      <c r="DM6" s="22">
        <f t="shared" si="12"/>
        <v>47.5</v>
      </c>
      <c r="DN6" s="22">
        <f t="shared" si="12"/>
        <v>48.41</v>
      </c>
      <c r="DO6" s="22">
        <f t="shared" si="12"/>
        <v>50.02</v>
      </c>
      <c r="DP6" s="22">
        <f t="shared" si="12"/>
        <v>51.38</v>
      </c>
      <c r="DQ6" s="22">
        <f t="shared" si="12"/>
        <v>52.3</v>
      </c>
      <c r="DR6" s="21" t="str">
        <f>IF(DR7="","",IF(DR7="-","【-】","【"&amp;SUBSTITUTE(TEXT(DR7,"#,##0.00"),"-","△")&amp;"】"))</f>
        <v>【52.41】</v>
      </c>
      <c r="DS6" s="22">
        <f>IF(DS7="",NA(),DS7)</f>
        <v>30.51</v>
      </c>
      <c r="DT6" s="22">
        <f t="shared" ref="DT6:EB6" si="13">IF(DT7="",NA(),DT7)</f>
        <v>30.54</v>
      </c>
      <c r="DU6" s="22">
        <f t="shared" si="13"/>
        <v>31.14</v>
      </c>
      <c r="DV6" s="22">
        <f t="shared" si="13"/>
        <v>31.35</v>
      </c>
      <c r="DW6" s="22">
        <f t="shared" si="13"/>
        <v>34.25</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0.11</v>
      </c>
      <c r="EE6" s="22">
        <f t="shared" ref="EE6:EM6" si="14">IF(EE7="",NA(),EE7)</f>
        <v>0.04</v>
      </c>
      <c r="EF6" s="22">
        <f t="shared" si="14"/>
        <v>0.17</v>
      </c>
      <c r="EG6" s="22">
        <f t="shared" si="14"/>
        <v>1.24</v>
      </c>
      <c r="EH6" s="22">
        <f t="shared" si="14"/>
        <v>1.1499999999999999</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434477</v>
      </c>
      <c r="D7" s="24">
        <v>46</v>
      </c>
      <c r="E7" s="24">
        <v>1</v>
      </c>
      <c r="F7" s="24">
        <v>0</v>
      </c>
      <c r="G7" s="24">
        <v>1</v>
      </c>
      <c r="H7" s="24" t="s">
        <v>93</v>
      </c>
      <c r="I7" s="24" t="s">
        <v>94</v>
      </c>
      <c r="J7" s="24" t="s">
        <v>95</v>
      </c>
      <c r="K7" s="24" t="s">
        <v>96</v>
      </c>
      <c r="L7" s="24" t="s">
        <v>97</v>
      </c>
      <c r="M7" s="24" t="s">
        <v>98</v>
      </c>
      <c r="N7" s="25" t="s">
        <v>99</v>
      </c>
      <c r="O7" s="25">
        <v>65.95</v>
      </c>
      <c r="P7" s="25">
        <v>67.989999999999995</v>
      </c>
      <c r="Q7" s="25">
        <v>3751</v>
      </c>
      <c r="R7" s="25">
        <v>12887</v>
      </c>
      <c r="S7" s="25">
        <v>544.66999999999996</v>
      </c>
      <c r="T7" s="25">
        <v>23.66</v>
      </c>
      <c r="U7" s="25">
        <v>8632</v>
      </c>
      <c r="V7" s="25">
        <v>71.319999999999993</v>
      </c>
      <c r="W7" s="25">
        <v>121.03</v>
      </c>
      <c r="X7" s="25">
        <v>90.23</v>
      </c>
      <c r="Y7" s="25">
        <v>89.71</v>
      </c>
      <c r="Z7" s="25">
        <v>108.32</v>
      </c>
      <c r="AA7" s="25">
        <v>110.23</v>
      </c>
      <c r="AB7" s="25">
        <v>99.41</v>
      </c>
      <c r="AC7" s="25">
        <v>105.34</v>
      </c>
      <c r="AD7" s="25">
        <v>105.77</v>
      </c>
      <c r="AE7" s="25">
        <v>104.82</v>
      </c>
      <c r="AF7" s="25">
        <v>106.46</v>
      </c>
      <c r="AG7" s="25">
        <v>103.41</v>
      </c>
      <c r="AH7" s="25">
        <v>107.26</v>
      </c>
      <c r="AI7" s="25">
        <v>0</v>
      </c>
      <c r="AJ7" s="25">
        <v>13.78</v>
      </c>
      <c r="AK7" s="25">
        <v>0</v>
      </c>
      <c r="AL7" s="25">
        <v>0</v>
      </c>
      <c r="AM7" s="25">
        <v>6.45</v>
      </c>
      <c r="AN7" s="25">
        <v>24.04</v>
      </c>
      <c r="AO7" s="25">
        <v>28.03</v>
      </c>
      <c r="AP7" s="25">
        <v>26.73</v>
      </c>
      <c r="AQ7" s="25">
        <v>27.85</v>
      </c>
      <c r="AR7" s="25">
        <v>28</v>
      </c>
      <c r="AS7" s="25">
        <v>1.61</v>
      </c>
      <c r="AT7" s="25">
        <v>135.54</v>
      </c>
      <c r="AU7" s="25">
        <v>138.34</v>
      </c>
      <c r="AV7" s="25">
        <v>167.01</v>
      </c>
      <c r="AW7" s="25">
        <v>201.73</v>
      </c>
      <c r="AX7" s="25">
        <v>210.29</v>
      </c>
      <c r="AY7" s="25">
        <v>305.08</v>
      </c>
      <c r="AZ7" s="25">
        <v>305.33999999999997</v>
      </c>
      <c r="BA7" s="25">
        <v>310.01</v>
      </c>
      <c r="BB7" s="25">
        <v>311.12</v>
      </c>
      <c r="BC7" s="25">
        <v>293.51</v>
      </c>
      <c r="BD7" s="25">
        <v>239.69</v>
      </c>
      <c r="BE7" s="25">
        <v>1326.15</v>
      </c>
      <c r="BF7" s="25">
        <v>1249.6500000000001</v>
      </c>
      <c r="BG7" s="25">
        <v>982.24</v>
      </c>
      <c r="BH7" s="25">
        <v>943.08</v>
      </c>
      <c r="BI7" s="25">
        <v>892.58</v>
      </c>
      <c r="BJ7" s="25">
        <v>585.59</v>
      </c>
      <c r="BK7" s="25">
        <v>561.34</v>
      </c>
      <c r="BL7" s="25">
        <v>538.33000000000004</v>
      </c>
      <c r="BM7" s="25">
        <v>515.14</v>
      </c>
      <c r="BN7" s="25">
        <v>498.34</v>
      </c>
      <c r="BO7" s="25">
        <v>264.86</v>
      </c>
      <c r="BP7" s="25">
        <v>59.99</v>
      </c>
      <c r="BQ7" s="25">
        <v>60.86</v>
      </c>
      <c r="BR7" s="25">
        <v>77.430000000000007</v>
      </c>
      <c r="BS7" s="25">
        <v>81.33</v>
      </c>
      <c r="BT7" s="25">
        <v>68.31</v>
      </c>
      <c r="BU7" s="25">
        <v>82.78</v>
      </c>
      <c r="BV7" s="25">
        <v>84.82</v>
      </c>
      <c r="BW7" s="25">
        <v>82.29</v>
      </c>
      <c r="BX7" s="25">
        <v>84.16</v>
      </c>
      <c r="BY7" s="25">
        <v>81.45</v>
      </c>
      <c r="BZ7" s="25">
        <v>97.59</v>
      </c>
      <c r="CA7" s="25">
        <v>256.8</v>
      </c>
      <c r="CB7" s="25">
        <v>255.76</v>
      </c>
      <c r="CC7" s="25">
        <v>240.2</v>
      </c>
      <c r="CD7" s="25">
        <v>232.73</v>
      </c>
      <c r="CE7" s="25">
        <v>257.18</v>
      </c>
      <c r="CF7" s="25">
        <v>225.09</v>
      </c>
      <c r="CG7" s="25">
        <v>224.82</v>
      </c>
      <c r="CH7" s="25">
        <v>230.85</v>
      </c>
      <c r="CI7" s="25">
        <v>230.21</v>
      </c>
      <c r="CJ7" s="25">
        <v>240.31</v>
      </c>
      <c r="CK7" s="25">
        <v>181.66</v>
      </c>
      <c r="CL7" s="25">
        <v>95.66</v>
      </c>
      <c r="CM7" s="25">
        <v>87.53</v>
      </c>
      <c r="CN7" s="25">
        <v>85.85</v>
      </c>
      <c r="CO7" s="25">
        <v>84.82</v>
      </c>
      <c r="CP7" s="25">
        <v>92.63</v>
      </c>
      <c r="CQ7" s="25">
        <v>49.38</v>
      </c>
      <c r="CR7" s="25">
        <v>50.09</v>
      </c>
      <c r="CS7" s="25">
        <v>50.1</v>
      </c>
      <c r="CT7" s="25">
        <v>49.76</v>
      </c>
      <c r="CU7" s="25">
        <v>49.74</v>
      </c>
      <c r="CV7" s="25">
        <v>60.21</v>
      </c>
      <c r="CW7" s="25">
        <v>62.61</v>
      </c>
      <c r="CX7" s="25">
        <v>66.75</v>
      </c>
      <c r="CY7" s="25">
        <v>66.680000000000007</v>
      </c>
      <c r="CZ7" s="25">
        <v>65.42</v>
      </c>
      <c r="DA7" s="25">
        <v>60.84</v>
      </c>
      <c r="DB7" s="25">
        <v>78.010000000000005</v>
      </c>
      <c r="DC7" s="25">
        <v>77.599999999999994</v>
      </c>
      <c r="DD7" s="25">
        <v>77.3</v>
      </c>
      <c r="DE7" s="25">
        <v>76.64</v>
      </c>
      <c r="DF7" s="25">
        <v>75.37</v>
      </c>
      <c r="DG7" s="25">
        <v>89.21</v>
      </c>
      <c r="DH7" s="25">
        <v>18.45</v>
      </c>
      <c r="DI7" s="25">
        <v>21.53</v>
      </c>
      <c r="DJ7" s="25">
        <v>24.39</v>
      </c>
      <c r="DK7" s="25">
        <v>26.38</v>
      </c>
      <c r="DL7" s="25">
        <v>28.91</v>
      </c>
      <c r="DM7" s="25">
        <v>47.5</v>
      </c>
      <c r="DN7" s="25">
        <v>48.41</v>
      </c>
      <c r="DO7" s="25">
        <v>50.02</v>
      </c>
      <c r="DP7" s="25">
        <v>51.38</v>
      </c>
      <c r="DQ7" s="25">
        <v>52.3</v>
      </c>
      <c r="DR7" s="25">
        <v>52.41</v>
      </c>
      <c r="DS7" s="25">
        <v>30.51</v>
      </c>
      <c r="DT7" s="25">
        <v>30.54</v>
      </c>
      <c r="DU7" s="25">
        <v>31.14</v>
      </c>
      <c r="DV7" s="25">
        <v>31.35</v>
      </c>
      <c r="DW7" s="25">
        <v>34.25</v>
      </c>
      <c r="DX7" s="25">
        <v>17.399999999999999</v>
      </c>
      <c r="DY7" s="25">
        <v>18.64</v>
      </c>
      <c r="DZ7" s="25">
        <v>19.510000000000002</v>
      </c>
      <c r="EA7" s="25">
        <v>21.6</v>
      </c>
      <c r="EB7" s="25">
        <v>23.36</v>
      </c>
      <c r="EC7" s="25">
        <v>26.78</v>
      </c>
      <c r="ED7" s="25">
        <v>0.11</v>
      </c>
      <c r="EE7" s="25">
        <v>0.04</v>
      </c>
      <c r="EF7" s="25">
        <v>0.17</v>
      </c>
      <c r="EG7" s="25">
        <v>1.24</v>
      </c>
      <c r="EH7" s="25">
        <v>1.1499999999999999</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藤本　隆修</cp:lastModifiedBy>
  <dcterms:created xsi:type="dcterms:W3CDTF">2025-12-12T09:24:20Z</dcterms:created>
  <dcterms:modified xsi:type="dcterms:W3CDTF">2026-01-29T10:32:15Z</dcterms:modified>
  <cp:category/>
</cp:coreProperties>
</file>