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31 甲佐町●\01 水道（法適）\"/>
    </mc:Choice>
  </mc:AlternateContent>
  <xr:revisionPtr revIDLastSave="0" documentId="13_ncr:1_{8515977B-6D7C-4292-B770-753F33753A17}" xr6:coauthVersionLast="47" xr6:coauthVersionMax="47" xr10:uidLastSave="{00000000-0000-0000-0000-000000000000}"/>
  <workbookProtection workbookAlgorithmName="SHA-512" workbookHashValue="EPIP1F6M0xj+h8Qe0tgIHoVQiCR9f99vlKmhplI9PKSI3lqATjHfBcInvNjA0BqaqhLmtE18AvjRCcX+COEu5w==" workbookSaltValue="2UZ7Z+1nHxOcWY6rHURAeQ=="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P6" i="5"/>
  <c r="P10" i="4" s="1"/>
  <c r="O6" i="5"/>
  <c r="N6" i="5"/>
  <c r="M6" i="5"/>
  <c r="L6" i="5"/>
  <c r="W8" i="4" s="1"/>
  <c r="K6" i="5"/>
  <c r="P8" i="4" s="1"/>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J85" i="4"/>
  <c r="I85" i="4"/>
  <c r="BB10" i="4"/>
  <c r="AT10" i="4"/>
  <c r="AL10" i="4"/>
  <c r="W10" i="4"/>
  <c r="I10" i="4"/>
  <c r="B10" i="4"/>
  <c r="AD8" i="4"/>
  <c r="B8" i="4"/>
</calcChain>
</file>

<file path=xl/sharedStrings.xml><?xml version="1.0" encoding="utf-8"?>
<sst xmlns="http://schemas.openxmlformats.org/spreadsheetml/2006/main" count="228" uniqueCount="115">
  <si>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</si>
  <si>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</si>
  <si>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</si>
  <si>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</si>
  <si>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</si>
  <si>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</si>
  <si>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</si>
  <si>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</si>
  <si>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</si>
  <si>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</si>
  <si>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</si>
  <si>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</si>
  <si>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</si>
  <si>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</si>
  <si>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</si>
  <si>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</si>
  <si>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</si>
  <si>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</si>
  <si>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</si>
  <si>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</si>
  <si>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</si>
  <si>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</si>
  <si>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</si>
  <si>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</si>
  <si>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</si>
  <si>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</si>
  <si>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</si>
  <si>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</si>
  <si>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</si>
  <si>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</si>
  <si>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</si>
  <si>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</si>
  <si>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</si>
  <si>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</si>
  <si>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</si>
  <si>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</si>
  <si>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</si>
  <si>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</si>
  <si>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</si>
  <si>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</si>
  <si>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</si>
  <si>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</si>
  <si>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</si>
  <si>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</si>
  <si>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</si>
  <si>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</si>
  <si>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</si>
  <si>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</si>
  <si>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</si>
  <si>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</si>
  <si>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</si>
  <si>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</si>
  <si>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</si>
  <si>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</si>
  <si>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</si>
  <si>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</si>
  <si>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</si>
  <si>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</si>
  <si>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</si>
  <si>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</si>
  <si>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</si>
  <si>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</si>
  <si>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</si>
  <si>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</si>
  <si>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</si>
  <si>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</si>
  <si>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</si>
  <si>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</si>
  <si>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</si>
  <si>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</si>
  <si>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</si>
  <si>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</si>
  <si>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</si>
  <si>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</si>
  <si>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</si>
  <si>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</si>
  <si>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</si>
  <si>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</si>
  <si>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</si>
  <si>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</si>
  <si>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</si>
  <si>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</si>
  <si>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</si>
  <si>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</si>
  <si>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</si>
  <si>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</si>
  <si>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</si>
  <si>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</si>
  <si>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</si>
  <si>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</si>
  <si>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</si>
  <si>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</si>
  <si>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</si>
  <si>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甲佐町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</si>
  <si>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</si>
  <si>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</si>
  <si>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</si>
  <si>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</si>
  <si>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</si>
  <si>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</si>
  <si>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</si>
  <si>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</si>
  <si>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</si>
  <si>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</si>
  <si>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</si>
  <si>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</si>
  <si>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</si>
  <si>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</si>
  <si>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</si>
  <si>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</si>
  <si>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</si>
  <si>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</si>
  <si>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①経常収支比率は、類似団体平均を下回っています。給水収益は前年より1.0％減少しましたが経費の低減等によりほぼ横ばいとなっています。
③流動比率は、類似団体平均を下回っていますが、約190％あり、短期的な支払い能力については問題ありません。
④企業債残高対給水収益比率は、類似団体を上回っています。利率の引上げを踏まえて借入額の抑制や料金の見直しが必要と考えられます。
⑤料金回収率は、類似団体の平均を上回っている状況です。また前年以前と比べて約17ポイント下がっているのは、国の物価高騰対策で基本料金を免除し給水収益が減少したことが要因です。
⑥給水原価は、滅菌のみの浄水で済む地下水を使用しているため類似団体平均を大きく下回っていますが、物価高によりさらに増加すると想定されます。
⑦施設利用率は、類似団体平均より高い値で推移しています。これは有収率の低さも要因として挙げられますので、今後、徐々に低下していくことが予想されます。
⑧有収率は、類似団体平均値より低い状況で、近年は横ばいとなってます。主な要因は耐用年数を過ぎた老朽管の漏水です。令和7年度にAI劣化診断を実施しており、今後は効果的かつ効率的な更新により有収率の向上を図っていきます。</t>
    <rPh sb="24" eb="26">
      <t>キュウスイ</t>
    </rPh>
    <rPh sb="26" eb="28">
      <t>シュウエキ</t>
    </rPh>
    <rPh sb="29" eb="31">
      <t>ゼンネン</t>
    </rPh>
    <rPh sb="41" eb="43">
      <t>ケイヒ</t>
    </rPh>
    <rPh sb="44" eb="46">
      <t>テイゲン</t>
    </rPh>
    <rPh sb="46" eb="47">
      <t>トウ</t>
    </rPh>
    <rPh sb="52" eb="53">
      <t>ヨコ</t>
    </rPh>
    <rPh sb="133" eb="135">
      <t>ルイジ</t>
    </rPh>
    <rPh sb="135" eb="137">
      <t>ダンタイ</t>
    </rPh>
    <rPh sb="138" eb="140">
      <t>ウワマワ</t>
    </rPh>
    <rPh sb="146" eb="148">
      <t>リリツ</t>
    </rPh>
    <rPh sb="149" eb="151">
      <t>ヒキア</t>
    </rPh>
    <rPh sb="153" eb="154">
      <t>フ</t>
    </rPh>
    <rPh sb="157" eb="159">
      <t>カリイレ</t>
    </rPh>
    <rPh sb="159" eb="160">
      <t>ガク</t>
    </rPh>
    <rPh sb="161" eb="163">
      <t>ヨクセイ</t>
    </rPh>
    <rPh sb="164" eb="166">
      <t>リョウキン</t>
    </rPh>
    <rPh sb="167" eb="169">
      <t>ミナオ</t>
    </rPh>
    <rPh sb="171" eb="173">
      <t>ヒツヨウ</t>
    </rPh>
    <rPh sb="174" eb="175">
      <t>カンガ</t>
    </rPh>
    <rPh sb="214" eb="216">
      <t>ゼンネン</t>
    </rPh>
    <rPh sb="216" eb="218">
      <t>イゼン</t>
    </rPh>
    <rPh sb="219" eb="220">
      <t>クラ</t>
    </rPh>
    <rPh sb="222" eb="223">
      <t>ヤク</t>
    </rPh>
    <rPh sb="229" eb="230">
      <t>サ</t>
    </rPh>
    <rPh sb="238" eb="239">
      <t>クニ</t>
    </rPh>
    <rPh sb="240" eb="242">
      <t>ブッカ</t>
    </rPh>
    <rPh sb="242" eb="244">
      <t>コウトウ</t>
    </rPh>
    <rPh sb="244" eb="246">
      <t>タイサク</t>
    </rPh>
    <rPh sb="247" eb="249">
      <t>キホン</t>
    </rPh>
    <rPh sb="249" eb="251">
      <t>リョウキン</t>
    </rPh>
    <rPh sb="252" eb="254">
      <t>メンジョ</t>
    </rPh>
    <rPh sb="255" eb="257">
      <t>キュウスイ</t>
    </rPh>
    <rPh sb="257" eb="259">
      <t>シュウエキ</t>
    </rPh>
    <rPh sb="260" eb="262">
      <t>ゲンショウ</t>
    </rPh>
    <rPh sb="267" eb="269">
      <t>ヨウイン</t>
    </rPh>
    <rPh sb="318" eb="320">
      <t>ブッカ</t>
    </rPh>
    <rPh sb="439" eb="441">
      <t>キンネン</t>
    </rPh>
    <rPh sb="442" eb="443">
      <t>ヨコ</t>
    </rPh>
    <rPh sb="449" eb="450">
      <t>オモ</t>
    </rPh>
    <rPh sb="474" eb="476">
      <t>レイワ</t>
    </rPh>
    <rPh sb="477" eb="479">
      <t>ネンド</t>
    </rPh>
    <rPh sb="487" eb="489">
      <t>ジッシ</t>
    </rPh>
    <rPh sb="494" eb="496">
      <t>コンゴ</t>
    </rPh>
    <rPh sb="502" eb="505">
      <t>コウリツテキ</t>
    </rPh>
    <rPh sb="508" eb="511">
      <t>ユウシュウリツ</t>
    </rPh>
    <rPh sb="512" eb="514">
      <t>コウジョウ</t>
    </rPh>
    <rPh sb="515" eb="516">
      <t>ハカ</t>
    </rPh>
    <phoneticPr fontId="4"/>
  </si>
  <si>
    <t>①有形固定資産減価償却率は、概ね類似団体と同様の数値で推移しています。適切な施設の更新時期を設定し、計画的な更新を行っていく必要があります。
②管路経年化率は、類似団体平均を大きく上回っています。計画的な更新を実施しており徐々に改善する見込みとなっています。
③管路更新率は、類似団体平均を上回っています。現状の約1.5％程度の更新率を維持し、管路経年化率を低下させる必要があります。</t>
    <rPh sb="98" eb="101">
      <t>ケイカクテキ</t>
    </rPh>
    <rPh sb="102" eb="104">
      <t>コウシン</t>
    </rPh>
    <rPh sb="105" eb="107">
      <t>ジッシ</t>
    </rPh>
    <rPh sb="111" eb="113">
      <t>ジョジョ</t>
    </rPh>
    <rPh sb="114" eb="116">
      <t>カイゼン</t>
    </rPh>
    <rPh sb="118" eb="120">
      <t>ミコ</t>
    </rPh>
    <rPh sb="138" eb="140">
      <t>ルイジ</t>
    </rPh>
    <rPh sb="140" eb="142">
      <t>ダンタイ</t>
    </rPh>
    <rPh sb="142" eb="144">
      <t>ヘイキン</t>
    </rPh>
    <rPh sb="145" eb="147">
      <t>ウワマワ</t>
    </rPh>
    <rPh sb="153" eb="155">
      <t>ゲンジョウ</t>
    </rPh>
    <rPh sb="156" eb="157">
      <t>ヤク</t>
    </rPh>
    <rPh sb="161" eb="163">
      <t>テイド</t>
    </rPh>
    <rPh sb="164" eb="166">
      <t>コウシン</t>
    </rPh>
    <rPh sb="166" eb="167">
      <t>リツ</t>
    </rPh>
    <rPh sb="168" eb="170">
      <t>イジ</t>
    </rPh>
    <rPh sb="172" eb="174">
      <t>カンロ</t>
    </rPh>
    <rPh sb="174" eb="177">
      <t>ケイネンカ</t>
    </rPh>
    <rPh sb="177" eb="178">
      <t>リツ</t>
    </rPh>
    <rPh sb="179" eb="181">
      <t>テイカ</t>
    </rPh>
    <rPh sb="184" eb="186">
      <t>ヒツヨウ</t>
    </rPh>
    <phoneticPr fontId="4"/>
  </si>
  <si>
    <t>　現在の経営状況は、人口減による収益の減少に加え、物価高や人件費の上昇等による支出の増加、さらに施設の老朽化に伴う更新費用の増加により、非常に厳しい状況にあります。
　特に更新費用を企業債に大きく依存している本町においては、利率上昇の影響により今後、経営を圧迫する費用が大幅に増加することが想定されます。このため、安定的な事業運営を継続するには、料金改定により企業債への依存度を低減するとともに、効果的かつ効率的な施設の更新を推進し、経営基盤の強化を図る必要があります。</t>
    <rPh sb="1" eb="3">
      <t>ゲンザイ</t>
    </rPh>
    <rPh sb="4" eb="6">
      <t>ケイエイ</t>
    </rPh>
    <rPh sb="6" eb="8">
      <t>ジョウキョウ</t>
    </rPh>
    <rPh sb="22" eb="23">
      <t>クワ</t>
    </rPh>
    <rPh sb="39" eb="41">
      <t>シシュツ</t>
    </rPh>
    <rPh sb="42" eb="44">
      <t>ゾウカ</t>
    </rPh>
    <rPh sb="48" eb="50">
      <t>シセツ</t>
    </rPh>
    <rPh sb="51" eb="54">
      <t>ロウキュウカ</t>
    </rPh>
    <rPh sb="55" eb="56">
      <t>トモナ</t>
    </rPh>
    <rPh sb="57" eb="59">
      <t>コウシン</t>
    </rPh>
    <rPh sb="59" eb="61">
      <t>ヒヨウ</t>
    </rPh>
    <rPh sb="62" eb="64">
      <t>ゾウカ</t>
    </rPh>
    <rPh sb="68" eb="70">
      <t>ヒジョウ</t>
    </rPh>
    <rPh sb="71" eb="72">
      <t>キビ</t>
    </rPh>
    <rPh sb="74" eb="76">
      <t>ジョウキョウ</t>
    </rPh>
    <rPh sb="84" eb="85">
      <t>トク</t>
    </rPh>
    <rPh sb="86" eb="88">
      <t>コウシン</t>
    </rPh>
    <rPh sb="88" eb="90">
      <t>ヒヨウ</t>
    </rPh>
    <rPh sb="91" eb="93">
      <t>キギョウ</t>
    </rPh>
    <rPh sb="93" eb="94">
      <t>サイ</t>
    </rPh>
    <rPh sb="95" eb="96">
      <t>オオ</t>
    </rPh>
    <rPh sb="98" eb="100">
      <t>イゾン</t>
    </rPh>
    <rPh sb="104" eb="106">
      <t>ホンチョウ</t>
    </rPh>
    <rPh sb="112" eb="114">
      <t>リリツ</t>
    </rPh>
    <rPh sb="114" eb="116">
      <t>ジョウショウ</t>
    </rPh>
    <rPh sb="122" eb="124">
      <t>コンゴ</t>
    </rPh>
    <rPh sb="128" eb="130">
      <t>アッパク</t>
    </rPh>
    <rPh sb="132" eb="134">
      <t>ヒヨウ</t>
    </rPh>
    <rPh sb="135" eb="137">
      <t>オオハバ</t>
    </rPh>
    <rPh sb="138" eb="140">
      <t>ゾウカ</t>
    </rPh>
    <rPh sb="145" eb="147">
      <t>ソウテイ</t>
    </rPh>
    <rPh sb="157" eb="160">
      <t>アンテイテキ</t>
    </rPh>
    <rPh sb="161" eb="163">
      <t>ジギョウ</t>
    </rPh>
    <rPh sb="163" eb="165">
      <t>ウンエイ</t>
    </rPh>
    <rPh sb="166" eb="168">
      <t>ケイゾク</t>
    </rPh>
    <rPh sb="180" eb="182">
      <t>キギョウ</t>
    </rPh>
    <rPh sb="182" eb="183">
      <t>サイ</t>
    </rPh>
    <rPh sb="185" eb="187">
      <t>イゾン</t>
    </rPh>
    <rPh sb="187" eb="188">
      <t>ド</t>
    </rPh>
    <rPh sb="189" eb="191">
      <t>テイゲン</t>
    </rPh>
    <rPh sb="207" eb="209">
      <t>シセツ</t>
    </rPh>
    <rPh sb="210" eb="212">
      <t>コウシン</t>
    </rPh>
    <rPh sb="213" eb="215">
      <t>スイシン</t>
    </rPh>
    <rPh sb="217" eb="219">
      <t>ケイエイ</t>
    </rPh>
    <rPh sb="219" eb="221">
      <t>キバン</t>
    </rPh>
    <rPh sb="222" eb="224">
      <t>キョウカ</t>
    </rPh>
    <rPh sb="225" eb="226">
      <t>ハカ</t>
    </rPh>
    <rPh sb="227" eb="22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</si>
</sst>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1.63</c:v>
                </c:pt>
                <c:pt idx="1">
                  <c:v>0.59</c:v>
                </c:pt>
                <c:pt idx="2">
                  <c:v>0.67</c:v>
                </c:pt>
                <c:pt idx="3">
                  <c:v>1.34</c:v>
                </c:pt>
                <c:pt idx="4">
                  <c:v>1.73</c:v>
                </c:pt>
              </c:numCache>
            </c:numRef>
          </c:val>
          <c:extLst>
            <c:ext xmlns:c16="http://schemas.microsoft.com/office/drawing/2014/chart" uri="{C3380CC4-5D6E-409C-BE32-E72D297353CC}">
              <c16:uniqueId val="{00000000-D70A-4F4E-99E4-DFE4BB9021C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0.56999999999999995</c:v>
                </c:pt>
                <c:pt idx="3">
                  <c:v>0.56000000000000005</c:v>
                </c:pt>
                <c:pt idx="4">
                  <c:v>0.54</c:v>
                </c:pt>
              </c:numCache>
            </c:numRef>
          </c:val>
          <c:smooth val="0"/>
          <c:extLst>
            <c:ext xmlns:c16="http://schemas.microsoft.com/office/drawing/2014/chart" uri="{C3380CC4-5D6E-409C-BE32-E72D297353CC}">
              <c16:uniqueId val="{00000001-D70A-4F4E-99E4-DFE4BB9021C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74.760000000000005</c:v>
                </c:pt>
                <c:pt idx="1">
                  <c:v>75.540000000000006</c:v>
                </c:pt>
                <c:pt idx="2">
                  <c:v>75.08</c:v>
                </c:pt>
                <c:pt idx="3">
                  <c:v>74.400000000000006</c:v>
                </c:pt>
                <c:pt idx="4">
                  <c:v>73.86</c:v>
                </c:pt>
              </c:numCache>
            </c:numRef>
          </c:val>
          <c:extLst>
            <c:ext xmlns:c16="http://schemas.microsoft.com/office/drawing/2014/chart" uri="{C3380CC4-5D6E-409C-BE32-E72D297353CC}">
              <c16:uniqueId val="{00000000-7CCD-42AC-84D9-CE16F5573ED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49.38</c:v>
                </c:pt>
                <c:pt idx="1">
                  <c:v>50.09</c:v>
                </c:pt>
                <c:pt idx="2">
                  <c:v>50.1</c:v>
                </c:pt>
                <c:pt idx="3">
                  <c:v>49.76</c:v>
                </c:pt>
                <c:pt idx="4">
                  <c:v>49.74</c:v>
                </c:pt>
              </c:numCache>
            </c:numRef>
          </c:val>
          <c:smooth val="0"/>
          <c:extLst>
            <c:ext xmlns:c16="http://schemas.microsoft.com/office/drawing/2014/chart" uri="{C3380CC4-5D6E-409C-BE32-E72D297353CC}">
              <c16:uniqueId val="{00000001-7CCD-42AC-84D9-CE16F5573ED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74.2</c:v>
                </c:pt>
                <c:pt idx="1">
                  <c:v>73.400000000000006</c:v>
                </c:pt>
                <c:pt idx="2">
                  <c:v>74.099999999999994</c:v>
                </c:pt>
                <c:pt idx="3">
                  <c:v>73.5</c:v>
                </c:pt>
                <c:pt idx="4">
                  <c:v>74.2</c:v>
                </c:pt>
              </c:numCache>
            </c:numRef>
          </c:val>
          <c:extLst>
            <c:ext xmlns:c16="http://schemas.microsoft.com/office/drawing/2014/chart" uri="{C3380CC4-5D6E-409C-BE32-E72D297353CC}">
              <c16:uniqueId val="{00000000-7D95-4C38-BE54-FA8D5565B7C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78.010000000000005</c:v>
                </c:pt>
                <c:pt idx="1">
                  <c:v>77.599999999999994</c:v>
                </c:pt>
                <c:pt idx="2">
                  <c:v>77.3</c:v>
                </c:pt>
                <c:pt idx="3">
                  <c:v>76.64</c:v>
                </c:pt>
                <c:pt idx="4">
                  <c:v>75.37</c:v>
                </c:pt>
              </c:numCache>
            </c:numRef>
          </c:val>
          <c:smooth val="0"/>
          <c:extLst>
            <c:ext xmlns:c16="http://schemas.microsoft.com/office/drawing/2014/chart" uri="{C3380CC4-5D6E-409C-BE32-E72D297353CC}">
              <c16:uniqueId val="{00000001-7D95-4C38-BE54-FA8D5565B7C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102.55</c:v>
                </c:pt>
                <c:pt idx="1">
                  <c:v>104.24</c:v>
                </c:pt>
                <c:pt idx="2">
                  <c:v>101.06</c:v>
                </c:pt>
                <c:pt idx="3">
                  <c:v>101.21</c:v>
                </c:pt>
                <c:pt idx="4">
                  <c:v>100.26</c:v>
                </c:pt>
              </c:numCache>
            </c:numRef>
          </c:val>
          <c:extLst>
            <c:ext xmlns:c16="http://schemas.microsoft.com/office/drawing/2014/chart" uri="{C3380CC4-5D6E-409C-BE32-E72D297353CC}">
              <c16:uniqueId val="{00000000-A071-4F16-9ECA-526368D2737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105.34</c:v>
                </c:pt>
                <c:pt idx="1">
                  <c:v>105.77</c:v>
                </c:pt>
                <c:pt idx="2">
                  <c:v>104.82</c:v>
                </c:pt>
                <c:pt idx="3">
                  <c:v>106.46</c:v>
                </c:pt>
                <c:pt idx="4">
                  <c:v>103.41</c:v>
                </c:pt>
              </c:numCache>
            </c:numRef>
          </c:val>
          <c:smooth val="0"/>
          <c:extLst>
            <c:ext xmlns:c16="http://schemas.microsoft.com/office/drawing/2014/chart" uri="{C3380CC4-5D6E-409C-BE32-E72D297353CC}">
              <c16:uniqueId val="{00000001-A071-4F16-9ECA-526368D2737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43.24</c:v>
                </c:pt>
                <c:pt idx="1">
                  <c:v>44.32</c:v>
                </c:pt>
                <c:pt idx="2">
                  <c:v>45.14</c:v>
                </c:pt>
                <c:pt idx="3">
                  <c:v>44.64</c:v>
                </c:pt>
                <c:pt idx="4">
                  <c:v>45.05</c:v>
                </c:pt>
              </c:numCache>
            </c:numRef>
          </c:val>
          <c:extLst>
            <c:ext xmlns:c16="http://schemas.microsoft.com/office/drawing/2014/chart" uri="{C3380CC4-5D6E-409C-BE32-E72D297353CC}">
              <c16:uniqueId val="{00000000-86AB-44C8-B489-D45D3AB3D85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47.5</c:v>
                </c:pt>
                <c:pt idx="1">
                  <c:v>48.41</c:v>
                </c:pt>
                <c:pt idx="2">
                  <c:v>50.02</c:v>
                </c:pt>
                <c:pt idx="3">
                  <c:v>51.38</c:v>
                </c:pt>
                <c:pt idx="4">
                  <c:v>52.3</c:v>
                </c:pt>
              </c:numCache>
            </c:numRef>
          </c:val>
          <c:smooth val="0"/>
          <c:extLst>
            <c:ext xmlns:c16="http://schemas.microsoft.com/office/drawing/2014/chart" uri="{C3380CC4-5D6E-409C-BE32-E72D297353CC}">
              <c16:uniqueId val="{00000001-86AB-44C8-B489-D45D3AB3D85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37.25</c:v>
                </c:pt>
                <c:pt idx="1">
                  <c:v>39.409999999999997</c:v>
                </c:pt>
                <c:pt idx="2">
                  <c:v>40.799999999999997</c:v>
                </c:pt>
                <c:pt idx="3">
                  <c:v>41.32</c:v>
                </c:pt>
                <c:pt idx="4">
                  <c:v>39.729999999999997</c:v>
                </c:pt>
              </c:numCache>
            </c:numRef>
          </c:val>
          <c:extLst>
            <c:ext xmlns:c16="http://schemas.microsoft.com/office/drawing/2014/chart" uri="{C3380CC4-5D6E-409C-BE32-E72D297353CC}">
              <c16:uniqueId val="{00000000-7EA6-4CB0-8C9A-BC9B6379FC8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17.399999999999999</c:v>
                </c:pt>
                <c:pt idx="1">
                  <c:v>18.64</c:v>
                </c:pt>
                <c:pt idx="2">
                  <c:v>19.510000000000002</c:v>
                </c:pt>
                <c:pt idx="3">
                  <c:v>21.6</c:v>
                </c:pt>
                <c:pt idx="4">
                  <c:v>23.36</c:v>
                </c:pt>
              </c:numCache>
            </c:numRef>
          </c:val>
          <c:smooth val="0"/>
          <c:extLst>
            <c:ext xmlns:c16="http://schemas.microsoft.com/office/drawing/2014/chart" uri="{C3380CC4-5D6E-409C-BE32-E72D297353CC}">
              <c16:uniqueId val="{00000001-7EA6-4CB0-8C9A-BC9B6379FC8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A57-4AE3-AF09-6450D8AA221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24.04</c:v>
                </c:pt>
                <c:pt idx="1">
                  <c:v>28.03</c:v>
                </c:pt>
                <c:pt idx="2">
                  <c:v>26.73</c:v>
                </c:pt>
                <c:pt idx="3">
                  <c:v>27.85</c:v>
                </c:pt>
                <c:pt idx="4">
                  <c:v>28</c:v>
                </c:pt>
              </c:numCache>
            </c:numRef>
          </c:val>
          <c:smooth val="0"/>
          <c:extLst>
            <c:ext xmlns:c16="http://schemas.microsoft.com/office/drawing/2014/chart" uri="{C3380CC4-5D6E-409C-BE32-E72D297353CC}">
              <c16:uniqueId val="{00000001-8A57-4AE3-AF09-6450D8AA221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206.25</c:v>
                </c:pt>
                <c:pt idx="1">
                  <c:v>202</c:v>
                </c:pt>
                <c:pt idx="2">
                  <c:v>171.98</c:v>
                </c:pt>
                <c:pt idx="3">
                  <c:v>186.1</c:v>
                </c:pt>
                <c:pt idx="4">
                  <c:v>186.38</c:v>
                </c:pt>
              </c:numCache>
            </c:numRef>
          </c:val>
          <c:extLst>
            <c:ext xmlns:c16="http://schemas.microsoft.com/office/drawing/2014/chart" uri="{C3380CC4-5D6E-409C-BE32-E72D297353CC}">
              <c16:uniqueId val="{00000000-BD6E-481F-9BC6-E0BBBF05E50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305.08</c:v>
                </c:pt>
                <c:pt idx="1">
                  <c:v>305.33999999999997</c:v>
                </c:pt>
                <c:pt idx="2">
                  <c:v>310.01</c:v>
                </c:pt>
                <c:pt idx="3">
                  <c:v>311.12</c:v>
                </c:pt>
                <c:pt idx="4">
                  <c:v>293.51</c:v>
                </c:pt>
              </c:numCache>
            </c:numRef>
          </c:val>
          <c:smooth val="0"/>
          <c:extLst>
            <c:ext xmlns:c16="http://schemas.microsoft.com/office/drawing/2014/chart" uri="{C3380CC4-5D6E-409C-BE32-E72D297353CC}">
              <c16:uniqueId val="{00000001-BD6E-481F-9BC6-E0BBBF05E50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804.25</c:v>
                </c:pt>
                <c:pt idx="1">
                  <c:v>765.08</c:v>
                </c:pt>
                <c:pt idx="2">
                  <c:v>716.9</c:v>
                </c:pt>
                <c:pt idx="3">
                  <c:v>764.11</c:v>
                </c:pt>
                <c:pt idx="4">
                  <c:v>891.39</c:v>
                </c:pt>
              </c:numCache>
            </c:numRef>
          </c:val>
          <c:extLst>
            <c:ext xmlns:c16="http://schemas.microsoft.com/office/drawing/2014/chart" uri="{C3380CC4-5D6E-409C-BE32-E72D297353CC}">
              <c16:uniqueId val="{00000000-D5BE-4F21-9396-8AE206D1E24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585.59</c:v>
                </c:pt>
                <c:pt idx="1">
                  <c:v>561.34</c:v>
                </c:pt>
                <c:pt idx="2">
                  <c:v>538.33000000000004</c:v>
                </c:pt>
                <c:pt idx="3">
                  <c:v>515.14</c:v>
                </c:pt>
                <c:pt idx="4">
                  <c:v>498.34</c:v>
                </c:pt>
              </c:numCache>
            </c:numRef>
          </c:val>
          <c:smooth val="0"/>
          <c:extLst>
            <c:ext xmlns:c16="http://schemas.microsoft.com/office/drawing/2014/chart" uri="{C3380CC4-5D6E-409C-BE32-E72D297353CC}">
              <c16:uniqueId val="{00000001-D5BE-4F21-9396-8AE206D1E24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102.05</c:v>
                </c:pt>
                <c:pt idx="1">
                  <c:v>103.83</c:v>
                </c:pt>
                <c:pt idx="2">
                  <c:v>100.43</c:v>
                </c:pt>
                <c:pt idx="3">
                  <c:v>100.63</c:v>
                </c:pt>
                <c:pt idx="4">
                  <c:v>83.68</c:v>
                </c:pt>
              </c:numCache>
            </c:numRef>
          </c:val>
          <c:extLst>
            <c:ext xmlns:c16="http://schemas.microsoft.com/office/drawing/2014/chart" uri="{C3380CC4-5D6E-409C-BE32-E72D297353CC}">
              <c16:uniqueId val="{00000000-CB3C-445B-B7FC-FF983B98CA6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82.78</c:v>
                </c:pt>
                <c:pt idx="1">
                  <c:v>84.82</c:v>
                </c:pt>
                <c:pt idx="2">
                  <c:v>82.29</c:v>
                </c:pt>
                <c:pt idx="3">
                  <c:v>84.16</c:v>
                </c:pt>
                <c:pt idx="4">
                  <c:v>81.45</c:v>
                </c:pt>
              </c:numCache>
            </c:numRef>
          </c:val>
          <c:smooth val="0"/>
          <c:extLst>
            <c:ext xmlns:c16="http://schemas.microsoft.com/office/drawing/2014/chart" uri="{C3380CC4-5D6E-409C-BE32-E72D297353CC}">
              <c16:uniqueId val="{00000001-CB3C-445B-B7FC-FF983B98CA6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148.97</c:v>
                </c:pt>
                <c:pt idx="1">
                  <c:v>146.68</c:v>
                </c:pt>
                <c:pt idx="2">
                  <c:v>152.22</c:v>
                </c:pt>
                <c:pt idx="3">
                  <c:v>152.18</c:v>
                </c:pt>
                <c:pt idx="4">
                  <c:v>159.84</c:v>
                </c:pt>
              </c:numCache>
            </c:numRef>
          </c:val>
          <c:extLst>
            <c:ext xmlns:c16="http://schemas.microsoft.com/office/drawing/2014/chart" uri="{C3380CC4-5D6E-409C-BE32-E72D297353CC}">
              <c16:uniqueId val="{00000000-EEF6-4466-8A7A-42E31DF1F31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225.09</c:v>
                </c:pt>
                <c:pt idx="1">
                  <c:v>224.82</c:v>
                </c:pt>
                <c:pt idx="2">
                  <c:v>230.85</c:v>
                </c:pt>
                <c:pt idx="3">
                  <c:v>230.21</c:v>
                </c:pt>
                <c:pt idx="4">
                  <c:v>240.31</c:v>
                </c:pt>
              </c:numCache>
            </c:numRef>
          </c:val>
          <c:smooth val="0"/>
          <c:extLst>
            <c:ext xmlns:c16="http://schemas.microsoft.com/office/drawing/2014/chart" uri="{C3380CC4-5D6E-409C-BE32-E72D297353CC}">
              <c16:uniqueId val="{00000001-EEF6-4466-8A7A-42E31DF1F31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熊本県　甲佐町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A8</v>
      </c>
      <c r="X8" s="74"/>
      <c r="Y8" s="74"/>
      <c r="Z8" s="74"/>
      <c r="AA8" s="74"/>
      <c r="AB8" s="74"/>
      <c r="AC8" s="74"/>
      <c r="AD8" s="74" t="str">
        <f>データ!$M$6</f>
        <v>非設置</v>
      </c>
      <c r="AE8" s="74"/>
      <c r="AF8" s="74"/>
      <c r="AG8" s="74"/>
      <c r="AH8" s="74"/>
      <c r="AI8" s="74"/>
      <c r="AJ8" s="74"/>
      <c r="AK8" s="2"/>
      <c r="AL8" s="65">
        <f>データ!$R$6</f>
        <v>9948</v>
      </c>
      <c r="AM8" s="65"/>
      <c r="AN8" s="65"/>
      <c r="AO8" s="65"/>
      <c r="AP8" s="65"/>
      <c r="AQ8" s="65"/>
      <c r="AR8" s="65"/>
      <c r="AS8" s="65"/>
      <c r="AT8" s="36">
        <f>データ!$S$6</f>
        <v>57.93</v>
      </c>
      <c r="AU8" s="37"/>
      <c r="AV8" s="37"/>
      <c r="AW8" s="37"/>
      <c r="AX8" s="37"/>
      <c r="AY8" s="37"/>
      <c r="AZ8" s="37"/>
      <c r="BA8" s="37"/>
      <c r="BB8" s="54">
        <f>データ!$T$6</f>
        <v>171.72</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39.03</v>
      </c>
      <c r="J10" s="37"/>
      <c r="K10" s="37"/>
      <c r="L10" s="37"/>
      <c r="M10" s="37"/>
      <c r="N10" s="37"/>
      <c r="O10" s="64"/>
      <c r="P10" s="54">
        <f>データ!$P$6</f>
        <v>81.400000000000006</v>
      </c>
      <c r="Q10" s="54"/>
      <c r="R10" s="54"/>
      <c r="S10" s="54"/>
      <c r="T10" s="54"/>
      <c r="U10" s="54"/>
      <c r="V10" s="54"/>
      <c r="W10" s="65">
        <f>データ!$Q$6</f>
        <v>3102</v>
      </c>
      <c r="X10" s="65"/>
      <c r="Y10" s="65"/>
      <c r="Z10" s="65"/>
      <c r="AA10" s="65"/>
      <c r="AB10" s="65"/>
      <c r="AC10" s="65"/>
      <c r="AD10" s="2"/>
      <c r="AE10" s="2"/>
      <c r="AF10" s="2"/>
      <c r="AG10" s="2"/>
      <c r="AH10" s="2"/>
      <c r="AI10" s="2"/>
      <c r="AJ10" s="2"/>
      <c r="AK10" s="2"/>
      <c r="AL10" s="65">
        <f>データ!$U$6</f>
        <v>8015</v>
      </c>
      <c r="AM10" s="65"/>
      <c r="AN10" s="65"/>
      <c r="AO10" s="65"/>
      <c r="AP10" s="65"/>
      <c r="AQ10" s="65"/>
      <c r="AR10" s="65"/>
      <c r="AS10" s="65"/>
      <c r="AT10" s="36">
        <f>データ!$V$6</f>
        <v>22.1</v>
      </c>
      <c r="AU10" s="37"/>
      <c r="AV10" s="37"/>
      <c r="AW10" s="37"/>
      <c r="AX10" s="37"/>
      <c r="AY10" s="37"/>
      <c r="AZ10" s="37"/>
      <c r="BA10" s="37"/>
      <c r="BB10" s="54">
        <f>データ!$W$6</f>
        <v>362.67</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113</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114</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yFRFn5NB0DV46S+SLoW/amq4YzaEW/OQ7y7gEq7NP+0+l39ffZJQsxZWX/EMGi5gwzMpCbA+BcA8nBYaSJcPyw==" saltValue="r7kD/BqWZhjkdn9JqLDus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434442</v>
      </c>
      <c r="D6" s="20">
        <f t="shared" si="3"/>
        <v>46</v>
      </c>
      <c r="E6" s="20">
        <f t="shared" si="3"/>
        <v>1</v>
      </c>
      <c r="F6" s="20">
        <f t="shared" si="3"/>
        <v>0</v>
      </c>
      <c r="G6" s="20">
        <f t="shared" si="3"/>
        <v>1</v>
      </c>
      <c r="H6" s="20" t="str">
        <f t="shared" si="3"/>
        <v>熊本県　甲佐町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39.03</v>
      </c>
      <c r="P6" s="21">
        <f t="shared" si="3"/>
        <v>81.400000000000006</v>
      </c>
      <c r="Q6" s="21">
        <f t="shared" si="3"/>
        <v>3102</v>
      </c>
      <c r="R6" s="21">
        <f t="shared" si="3"/>
        <v>9948</v>
      </c>
      <c r="S6" s="21">
        <f t="shared" si="3"/>
        <v>57.93</v>
      </c>
      <c r="T6" s="21">
        <f t="shared" si="3"/>
        <v>171.72</v>
      </c>
      <c r="U6" s="21">
        <f t="shared" si="3"/>
        <v>8015</v>
      </c>
      <c r="V6" s="21">
        <f t="shared" si="3"/>
        <v>22.1</v>
      </c>
      <c r="W6" s="21">
        <f t="shared" si="3"/>
        <v>362.67</v>
      </c>
      <c r="X6" s="22">
        <f>IF(X7="",NA(),X7)</f>
        <v>102.55</v>
      </c>
      <c r="Y6" s="22">
        <f t="shared" ref="Y6:AG6" si="4">IF(Y7="",NA(),Y7)</f>
        <v>104.24</v>
      </c>
      <c r="Z6" s="22">
        <f t="shared" si="4"/>
        <v>101.06</v>
      </c>
      <c r="AA6" s="22">
        <f t="shared" si="4"/>
        <v>101.21</v>
      </c>
      <c r="AB6" s="22">
        <f t="shared" si="4"/>
        <v>100.26</v>
      </c>
      <c r="AC6" s="22">
        <f t="shared" si="4"/>
        <v>105.34</v>
      </c>
      <c r="AD6" s="22">
        <f t="shared" si="4"/>
        <v>105.77</v>
      </c>
      <c r="AE6" s="22">
        <f t="shared" si="4"/>
        <v>104.82</v>
      </c>
      <c r="AF6" s="22">
        <f t="shared" si="4"/>
        <v>106.46</v>
      </c>
      <c r="AG6" s="22">
        <f t="shared" si="4"/>
        <v>103.41</v>
      </c>
      <c r="AH6" s="21" t="str">
        <f>IF(AH7="","",IF(AH7="-","【-】","【"&amp;SUBSTITUTE(TEXT(AH7,"#,##0.00"),"-","△")&amp;"】"))</f>
        <v>【107.26】</v>
      </c>
      <c r="AI6" s="21">
        <f>IF(AI7="",NA(),AI7)</f>
        <v>0</v>
      </c>
      <c r="AJ6" s="21">
        <f t="shared" ref="AJ6:AR6" si="5">IF(AJ7="",NA(),AJ7)</f>
        <v>0</v>
      </c>
      <c r="AK6" s="21">
        <f t="shared" si="5"/>
        <v>0</v>
      </c>
      <c r="AL6" s="21">
        <f t="shared" si="5"/>
        <v>0</v>
      </c>
      <c r="AM6" s="21">
        <f t="shared" si="5"/>
        <v>0</v>
      </c>
      <c r="AN6" s="22">
        <f t="shared" si="5"/>
        <v>24.04</v>
      </c>
      <c r="AO6" s="22">
        <f t="shared" si="5"/>
        <v>28.03</v>
      </c>
      <c r="AP6" s="22">
        <f t="shared" si="5"/>
        <v>26.73</v>
      </c>
      <c r="AQ6" s="22">
        <f t="shared" si="5"/>
        <v>27.85</v>
      </c>
      <c r="AR6" s="22">
        <f t="shared" si="5"/>
        <v>28</v>
      </c>
      <c r="AS6" s="21" t="str">
        <f>IF(AS7="","",IF(AS7="-","【-】","【"&amp;SUBSTITUTE(TEXT(AS7,"#,##0.00"),"-","△")&amp;"】"))</f>
        <v>【1.61】</v>
      </c>
      <c r="AT6" s="22">
        <f>IF(AT7="",NA(),AT7)</f>
        <v>206.25</v>
      </c>
      <c r="AU6" s="22">
        <f t="shared" ref="AU6:BC6" si="6">IF(AU7="",NA(),AU7)</f>
        <v>202</v>
      </c>
      <c r="AV6" s="22">
        <f t="shared" si="6"/>
        <v>171.98</v>
      </c>
      <c r="AW6" s="22">
        <f t="shared" si="6"/>
        <v>186.1</v>
      </c>
      <c r="AX6" s="22">
        <f t="shared" si="6"/>
        <v>186.38</v>
      </c>
      <c r="AY6" s="22">
        <f t="shared" si="6"/>
        <v>305.08</v>
      </c>
      <c r="AZ6" s="22">
        <f t="shared" si="6"/>
        <v>305.33999999999997</v>
      </c>
      <c r="BA6" s="22">
        <f t="shared" si="6"/>
        <v>310.01</v>
      </c>
      <c r="BB6" s="22">
        <f t="shared" si="6"/>
        <v>311.12</v>
      </c>
      <c r="BC6" s="22">
        <f t="shared" si="6"/>
        <v>293.51</v>
      </c>
      <c r="BD6" s="21" t="str">
        <f>IF(BD7="","",IF(BD7="-","【-】","【"&amp;SUBSTITUTE(TEXT(BD7,"#,##0.00"),"-","△")&amp;"】"))</f>
        <v>【239.69】</v>
      </c>
      <c r="BE6" s="22">
        <f>IF(BE7="",NA(),BE7)</f>
        <v>804.25</v>
      </c>
      <c r="BF6" s="22">
        <f t="shared" ref="BF6:BN6" si="7">IF(BF7="",NA(),BF7)</f>
        <v>765.08</v>
      </c>
      <c r="BG6" s="22">
        <f t="shared" si="7"/>
        <v>716.9</v>
      </c>
      <c r="BH6" s="22">
        <f t="shared" si="7"/>
        <v>764.11</v>
      </c>
      <c r="BI6" s="22">
        <f t="shared" si="7"/>
        <v>891.39</v>
      </c>
      <c r="BJ6" s="22">
        <f t="shared" si="7"/>
        <v>585.59</v>
      </c>
      <c r="BK6" s="22">
        <f t="shared" si="7"/>
        <v>561.34</v>
      </c>
      <c r="BL6" s="22">
        <f t="shared" si="7"/>
        <v>538.33000000000004</v>
      </c>
      <c r="BM6" s="22">
        <f t="shared" si="7"/>
        <v>515.14</v>
      </c>
      <c r="BN6" s="22">
        <f t="shared" si="7"/>
        <v>498.34</v>
      </c>
      <c r="BO6" s="21" t="str">
        <f>IF(BO7="","",IF(BO7="-","【-】","【"&amp;SUBSTITUTE(TEXT(BO7,"#,##0.00"),"-","△")&amp;"】"))</f>
        <v>【264.86】</v>
      </c>
      <c r="BP6" s="22">
        <f>IF(BP7="",NA(),BP7)</f>
        <v>102.05</v>
      </c>
      <c r="BQ6" s="22">
        <f t="shared" ref="BQ6:BY6" si="8">IF(BQ7="",NA(),BQ7)</f>
        <v>103.83</v>
      </c>
      <c r="BR6" s="22">
        <f t="shared" si="8"/>
        <v>100.43</v>
      </c>
      <c r="BS6" s="22">
        <f t="shared" si="8"/>
        <v>100.63</v>
      </c>
      <c r="BT6" s="22">
        <f t="shared" si="8"/>
        <v>83.68</v>
      </c>
      <c r="BU6" s="22">
        <f t="shared" si="8"/>
        <v>82.78</v>
      </c>
      <c r="BV6" s="22">
        <f t="shared" si="8"/>
        <v>84.82</v>
      </c>
      <c r="BW6" s="22">
        <f t="shared" si="8"/>
        <v>82.29</v>
      </c>
      <c r="BX6" s="22">
        <f t="shared" si="8"/>
        <v>84.16</v>
      </c>
      <c r="BY6" s="22">
        <f t="shared" si="8"/>
        <v>81.45</v>
      </c>
      <c r="BZ6" s="21" t="str">
        <f>IF(BZ7="","",IF(BZ7="-","【-】","【"&amp;SUBSTITUTE(TEXT(BZ7,"#,##0.00"),"-","△")&amp;"】"))</f>
        <v>【97.59】</v>
      </c>
      <c r="CA6" s="22">
        <f>IF(CA7="",NA(),CA7)</f>
        <v>148.97</v>
      </c>
      <c r="CB6" s="22">
        <f t="shared" ref="CB6:CJ6" si="9">IF(CB7="",NA(),CB7)</f>
        <v>146.68</v>
      </c>
      <c r="CC6" s="22">
        <f t="shared" si="9"/>
        <v>152.22</v>
      </c>
      <c r="CD6" s="22">
        <f t="shared" si="9"/>
        <v>152.18</v>
      </c>
      <c r="CE6" s="22">
        <f t="shared" si="9"/>
        <v>159.84</v>
      </c>
      <c r="CF6" s="22">
        <f t="shared" si="9"/>
        <v>225.09</v>
      </c>
      <c r="CG6" s="22">
        <f t="shared" si="9"/>
        <v>224.82</v>
      </c>
      <c r="CH6" s="22">
        <f t="shared" si="9"/>
        <v>230.85</v>
      </c>
      <c r="CI6" s="22">
        <f t="shared" si="9"/>
        <v>230.21</v>
      </c>
      <c r="CJ6" s="22">
        <f t="shared" si="9"/>
        <v>240.31</v>
      </c>
      <c r="CK6" s="21" t="str">
        <f>IF(CK7="","",IF(CK7="-","【-】","【"&amp;SUBSTITUTE(TEXT(CK7,"#,##0.00"),"-","△")&amp;"】"))</f>
        <v>【181.66】</v>
      </c>
      <c r="CL6" s="22">
        <f>IF(CL7="",NA(),CL7)</f>
        <v>74.760000000000005</v>
      </c>
      <c r="CM6" s="22">
        <f t="shared" ref="CM6:CU6" si="10">IF(CM7="",NA(),CM7)</f>
        <v>75.540000000000006</v>
      </c>
      <c r="CN6" s="22">
        <f t="shared" si="10"/>
        <v>75.08</v>
      </c>
      <c r="CO6" s="22">
        <f t="shared" si="10"/>
        <v>74.400000000000006</v>
      </c>
      <c r="CP6" s="22">
        <f t="shared" si="10"/>
        <v>73.86</v>
      </c>
      <c r="CQ6" s="22">
        <f t="shared" si="10"/>
        <v>49.38</v>
      </c>
      <c r="CR6" s="22">
        <f t="shared" si="10"/>
        <v>50.09</v>
      </c>
      <c r="CS6" s="22">
        <f t="shared" si="10"/>
        <v>50.1</v>
      </c>
      <c r="CT6" s="22">
        <f t="shared" si="10"/>
        <v>49.76</v>
      </c>
      <c r="CU6" s="22">
        <f t="shared" si="10"/>
        <v>49.74</v>
      </c>
      <c r="CV6" s="21" t="str">
        <f>IF(CV7="","",IF(CV7="-","【-】","【"&amp;SUBSTITUTE(TEXT(CV7,"#,##0.00"),"-","△")&amp;"】"))</f>
        <v>【60.21】</v>
      </c>
      <c r="CW6" s="22">
        <f>IF(CW7="",NA(),CW7)</f>
        <v>74.2</v>
      </c>
      <c r="CX6" s="22">
        <f t="shared" ref="CX6:DF6" si="11">IF(CX7="",NA(),CX7)</f>
        <v>73.400000000000006</v>
      </c>
      <c r="CY6" s="22">
        <f t="shared" si="11"/>
        <v>74.099999999999994</v>
      </c>
      <c r="CZ6" s="22">
        <f t="shared" si="11"/>
        <v>73.5</v>
      </c>
      <c r="DA6" s="22">
        <f t="shared" si="11"/>
        <v>74.2</v>
      </c>
      <c r="DB6" s="22">
        <f t="shared" si="11"/>
        <v>78.010000000000005</v>
      </c>
      <c r="DC6" s="22">
        <f t="shared" si="11"/>
        <v>77.599999999999994</v>
      </c>
      <c r="DD6" s="22">
        <f t="shared" si="11"/>
        <v>77.3</v>
      </c>
      <c r="DE6" s="22">
        <f t="shared" si="11"/>
        <v>76.64</v>
      </c>
      <c r="DF6" s="22">
        <f t="shared" si="11"/>
        <v>75.37</v>
      </c>
      <c r="DG6" s="21" t="str">
        <f>IF(DG7="","",IF(DG7="-","【-】","【"&amp;SUBSTITUTE(TEXT(DG7,"#,##0.00"),"-","△")&amp;"】"))</f>
        <v>【89.21】</v>
      </c>
      <c r="DH6" s="22">
        <f>IF(DH7="",NA(),DH7)</f>
        <v>43.24</v>
      </c>
      <c r="DI6" s="22">
        <f t="shared" ref="DI6:DQ6" si="12">IF(DI7="",NA(),DI7)</f>
        <v>44.32</v>
      </c>
      <c r="DJ6" s="22">
        <f t="shared" si="12"/>
        <v>45.14</v>
      </c>
      <c r="DK6" s="22">
        <f t="shared" si="12"/>
        <v>44.64</v>
      </c>
      <c r="DL6" s="22">
        <f t="shared" si="12"/>
        <v>45.05</v>
      </c>
      <c r="DM6" s="22">
        <f t="shared" si="12"/>
        <v>47.5</v>
      </c>
      <c r="DN6" s="22">
        <f t="shared" si="12"/>
        <v>48.41</v>
      </c>
      <c r="DO6" s="22">
        <f t="shared" si="12"/>
        <v>50.02</v>
      </c>
      <c r="DP6" s="22">
        <f t="shared" si="12"/>
        <v>51.38</v>
      </c>
      <c r="DQ6" s="22">
        <f t="shared" si="12"/>
        <v>52.3</v>
      </c>
      <c r="DR6" s="21" t="str">
        <f>IF(DR7="","",IF(DR7="-","【-】","【"&amp;SUBSTITUTE(TEXT(DR7,"#,##0.00"),"-","△")&amp;"】"))</f>
        <v>【52.41】</v>
      </c>
      <c r="DS6" s="22">
        <f>IF(DS7="",NA(),DS7)</f>
        <v>37.25</v>
      </c>
      <c r="DT6" s="22">
        <f t="shared" ref="DT6:EB6" si="13">IF(DT7="",NA(),DT7)</f>
        <v>39.409999999999997</v>
      </c>
      <c r="DU6" s="22">
        <f t="shared" si="13"/>
        <v>40.799999999999997</v>
      </c>
      <c r="DV6" s="22">
        <f t="shared" si="13"/>
        <v>41.32</v>
      </c>
      <c r="DW6" s="22">
        <f t="shared" si="13"/>
        <v>39.729999999999997</v>
      </c>
      <c r="DX6" s="22">
        <f t="shared" si="13"/>
        <v>17.399999999999999</v>
      </c>
      <c r="DY6" s="22">
        <f t="shared" si="13"/>
        <v>18.64</v>
      </c>
      <c r="DZ6" s="22">
        <f t="shared" si="13"/>
        <v>19.510000000000002</v>
      </c>
      <c r="EA6" s="22">
        <f t="shared" si="13"/>
        <v>21.6</v>
      </c>
      <c r="EB6" s="22">
        <f t="shared" si="13"/>
        <v>23.36</v>
      </c>
      <c r="EC6" s="21" t="str">
        <f>IF(EC7="","",IF(EC7="-","【-】","【"&amp;SUBSTITUTE(TEXT(EC7,"#,##0.00"),"-","△")&amp;"】"))</f>
        <v>【26.78】</v>
      </c>
      <c r="ED6" s="22">
        <f>IF(ED7="",NA(),ED7)</f>
        <v>1.63</v>
      </c>
      <c r="EE6" s="22">
        <f t="shared" ref="EE6:EM6" si="14">IF(EE7="",NA(),EE7)</f>
        <v>0.59</v>
      </c>
      <c r="EF6" s="22">
        <f t="shared" si="14"/>
        <v>0.67</v>
      </c>
      <c r="EG6" s="22">
        <f t="shared" si="14"/>
        <v>1.34</v>
      </c>
      <c r="EH6" s="22">
        <f t="shared" si="14"/>
        <v>1.73</v>
      </c>
      <c r="EI6" s="22">
        <f t="shared" si="14"/>
        <v>0.4</v>
      </c>
      <c r="EJ6" s="22">
        <f t="shared" si="14"/>
        <v>0.36</v>
      </c>
      <c r="EK6" s="22">
        <f t="shared" si="14"/>
        <v>0.56999999999999995</v>
      </c>
      <c r="EL6" s="22">
        <f t="shared" si="14"/>
        <v>0.56000000000000005</v>
      </c>
      <c r="EM6" s="22">
        <f t="shared" si="14"/>
        <v>0.54</v>
      </c>
      <c r="EN6" s="21" t="str">
        <f>IF(EN7="","",IF(EN7="-","【-】","【"&amp;SUBSTITUTE(TEXT(EN7,"#,##0.00"),"-","△")&amp;"】"))</f>
        <v>【0.59】</v>
      </c>
    </row>
    <row r="7" spans="1:144" s="23" customFormat="1" x14ac:dyDescent="0.15">
      <c r="A7" s="15"/>
      <c r="B7" s="24">
        <v>2024</v>
      </c>
      <c r="C7" s="24">
        <v>434442</v>
      </c>
      <c r="D7" s="24">
        <v>46</v>
      </c>
      <c r="E7" s="24">
        <v>1</v>
      </c>
      <c r="F7" s="24">
        <v>0</v>
      </c>
      <c r="G7" s="24">
        <v>1</v>
      </c>
      <c r="H7" s="24" t="s">
        <v>93</v>
      </c>
      <c r="I7" s="24" t="s">
        <v>94</v>
      </c>
      <c r="J7" s="24" t="s">
        <v>95</v>
      </c>
      <c r="K7" s="24" t="s">
        <v>96</v>
      </c>
      <c r="L7" s="24" t="s">
        <v>97</v>
      </c>
      <c r="M7" s="24" t="s">
        <v>98</v>
      </c>
      <c r="N7" s="25" t="s">
        <v>99</v>
      </c>
      <c r="O7" s="25">
        <v>39.03</v>
      </c>
      <c r="P7" s="25">
        <v>81.400000000000006</v>
      </c>
      <c r="Q7" s="25">
        <v>3102</v>
      </c>
      <c r="R7" s="25">
        <v>9948</v>
      </c>
      <c r="S7" s="25">
        <v>57.93</v>
      </c>
      <c r="T7" s="25">
        <v>171.72</v>
      </c>
      <c r="U7" s="25">
        <v>8015</v>
      </c>
      <c r="V7" s="25">
        <v>22.1</v>
      </c>
      <c r="W7" s="25">
        <v>362.67</v>
      </c>
      <c r="X7" s="25">
        <v>102.55</v>
      </c>
      <c r="Y7" s="25">
        <v>104.24</v>
      </c>
      <c r="Z7" s="25">
        <v>101.06</v>
      </c>
      <c r="AA7" s="25">
        <v>101.21</v>
      </c>
      <c r="AB7" s="25">
        <v>100.26</v>
      </c>
      <c r="AC7" s="25">
        <v>105.34</v>
      </c>
      <c r="AD7" s="25">
        <v>105.77</v>
      </c>
      <c r="AE7" s="25">
        <v>104.82</v>
      </c>
      <c r="AF7" s="25">
        <v>106.46</v>
      </c>
      <c r="AG7" s="25">
        <v>103.41</v>
      </c>
      <c r="AH7" s="25">
        <v>107.26</v>
      </c>
      <c r="AI7" s="25">
        <v>0</v>
      </c>
      <c r="AJ7" s="25">
        <v>0</v>
      </c>
      <c r="AK7" s="25">
        <v>0</v>
      </c>
      <c r="AL7" s="25">
        <v>0</v>
      </c>
      <c r="AM7" s="25">
        <v>0</v>
      </c>
      <c r="AN7" s="25">
        <v>24.04</v>
      </c>
      <c r="AO7" s="25">
        <v>28.03</v>
      </c>
      <c r="AP7" s="25">
        <v>26.73</v>
      </c>
      <c r="AQ7" s="25">
        <v>27.85</v>
      </c>
      <c r="AR7" s="25">
        <v>28</v>
      </c>
      <c r="AS7" s="25">
        <v>1.61</v>
      </c>
      <c r="AT7" s="25">
        <v>206.25</v>
      </c>
      <c r="AU7" s="25">
        <v>202</v>
      </c>
      <c r="AV7" s="25">
        <v>171.98</v>
      </c>
      <c r="AW7" s="25">
        <v>186.1</v>
      </c>
      <c r="AX7" s="25">
        <v>186.38</v>
      </c>
      <c r="AY7" s="25">
        <v>305.08</v>
      </c>
      <c r="AZ7" s="25">
        <v>305.33999999999997</v>
      </c>
      <c r="BA7" s="25">
        <v>310.01</v>
      </c>
      <c r="BB7" s="25">
        <v>311.12</v>
      </c>
      <c r="BC7" s="25">
        <v>293.51</v>
      </c>
      <c r="BD7" s="25">
        <v>239.69</v>
      </c>
      <c r="BE7" s="25">
        <v>804.25</v>
      </c>
      <c r="BF7" s="25">
        <v>765.08</v>
      </c>
      <c r="BG7" s="25">
        <v>716.9</v>
      </c>
      <c r="BH7" s="25">
        <v>764.11</v>
      </c>
      <c r="BI7" s="25">
        <v>891.39</v>
      </c>
      <c r="BJ7" s="25">
        <v>585.59</v>
      </c>
      <c r="BK7" s="25">
        <v>561.34</v>
      </c>
      <c r="BL7" s="25">
        <v>538.33000000000004</v>
      </c>
      <c r="BM7" s="25">
        <v>515.14</v>
      </c>
      <c r="BN7" s="25">
        <v>498.34</v>
      </c>
      <c r="BO7" s="25">
        <v>264.86</v>
      </c>
      <c r="BP7" s="25">
        <v>102.05</v>
      </c>
      <c r="BQ7" s="25">
        <v>103.83</v>
      </c>
      <c r="BR7" s="25">
        <v>100.43</v>
      </c>
      <c r="BS7" s="25">
        <v>100.63</v>
      </c>
      <c r="BT7" s="25">
        <v>83.68</v>
      </c>
      <c r="BU7" s="25">
        <v>82.78</v>
      </c>
      <c r="BV7" s="25">
        <v>84.82</v>
      </c>
      <c r="BW7" s="25">
        <v>82.29</v>
      </c>
      <c r="BX7" s="25">
        <v>84.16</v>
      </c>
      <c r="BY7" s="25">
        <v>81.45</v>
      </c>
      <c r="BZ7" s="25">
        <v>97.59</v>
      </c>
      <c r="CA7" s="25">
        <v>148.97</v>
      </c>
      <c r="CB7" s="25">
        <v>146.68</v>
      </c>
      <c r="CC7" s="25">
        <v>152.22</v>
      </c>
      <c r="CD7" s="25">
        <v>152.18</v>
      </c>
      <c r="CE7" s="25">
        <v>159.84</v>
      </c>
      <c r="CF7" s="25">
        <v>225.09</v>
      </c>
      <c r="CG7" s="25">
        <v>224.82</v>
      </c>
      <c r="CH7" s="25">
        <v>230.85</v>
      </c>
      <c r="CI7" s="25">
        <v>230.21</v>
      </c>
      <c r="CJ7" s="25">
        <v>240.31</v>
      </c>
      <c r="CK7" s="25">
        <v>181.66</v>
      </c>
      <c r="CL7" s="25">
        <v>74.760000000000005</v>
      </c>
      <c r="CM7" s="25">
        <v>75.540000000000006</v>
      </c>
      <c r="CN7" s="25">
        <v>75.08</v>
      </c>
      <c r="CO7" s="25">
        <v>74.400000000000006</v>
      </c>
      <c r="CP7" s="25">
        <v>73.86</v>
      </c>
      <c r="CQ7" s="25">
        <v>49.38</v>
      </c>
      <c r="CR7" s="25">
        <v>50.09</v>
      </c>
      <c r="CS7" s="25">
        <v>50.1</v>
      </c>
      <c r="CT7" s="25">
        <v>49.76</v>
      </c>
      <c r="CU7" s="25">
        <v>49.74</v>
      </c>
      <c r="CV7" s="25">
        <v>60.21</v>
      </c>
      <c r="CW7" s="25">
        <v>74.2</v>
      </c>
      <c r="CX7" s="25">
        <v>73.400000000000006</v>
      </c>
      <c r="CY7" s="25">
        <v>74.099999999999994</v>
      </c>
      <c r="CZ7" s="25">
        <v>73.5</v>
      </c>
      <c r="DA7" s="25">
        <v>74.2</v>
      </c>
      <c r="DB7" s="25">
        <v>78.010000000000005</v>
      </c>
      <c r="DC7" s="25">
        <v>77.599999999999994</v>
      </c>
      <c r="DD7" s="25">
        <v>77.3</v>
      </c>
      <c r="DE7" s="25">
        <v>76.64</v>
      </c>
      <c r="DF7" s="25">
        <v>75.37</v>
      </c>
      <c r="DG7" s="25">
        <v>89.21</v>
      </c>
      <c r="DH7" s="25">
        <v>43.24</v>
      </c>
      <c r="DI7" s="25">
        <v>44.32</v>
      </c>
      <c r="DJ7" s="25">
        <v>45.14</v>
      </c>
      <c r="DK7" s="25">
        <v>44.64</v>
      </c>
      <c r="DL7" s="25">
        <v>45.05</v>
      </c>
      <c r="DM7" s="25">
        <v>47.5</v>
      </c>
      <c r="DN7" s="25">
        <v>48.41</v>
      </c>
      <c r="DO7" s="25">
        <v>50.02</v>
      </c>
      <c r="DP7" s="25">
        <v>51.38</v>
      </c>
      <c r="DQ7" s="25">
        <v>52.3</v>
      </c>
      <c r="DR7" s="25">
        <v>52.41</v>
      </c>
      <c r="DS7" s="25">
        <v>37.25</v>
      </c>
      <c r="DT7" s="25">
        <v>39.409999999999997</v>
      </c>
      <c r="DU7" s="25">
        <v>40.799999999999997</v>
      </c>
      <c r="DV7" s="25">
        <v>41.32</v>
      </c>
      <c r="DW7" s="25">
        <v>39.729999999999997</v>
      </c>
      <c r="DX7" s="25">
        <v>17.399999999999999</v>
      </c>
      <c r="DY7" s="25">
        <v>18.64</v>
      </c>
      <c r="DZ7" s="25">
        <v>19.510000000000002</v>
      </c>
      <c r="EA7" s="25">
        <v>21.6</v>
      </c>
      <c r="EB7" s="25">
        <v>23.36</v>
      </c>
      <c r="EC7" s="25">
        <v>26.78</v>
      </c>
      <c r="ED7" s="25">
        <v>1.63</v>
      </c>
      <c r="EE7" s="25">
        <v>0.59</v>
      </c>
      <c r="EF7" s="25">
        <v>0.67</v>
      </c>
      <c r="EG7" s="25">
        <v>1.34</v>
      </c>
      <c r="EH7" s="25">
        <v>1.73</v>
      </c>
      <c r="EI7" s="25">
        <v>0.4</v>
      </c>
      <c r="EJ7" s="25">
        <v>0.36</v>
      </c>
      <c r="EK7" s="25">
        <v>0.56999999999999995</v>
      </c>
      <c r="EL7" s="25">
        <v>0.56000000000000005</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cp:lastPrinted>2026-02-10T09:34:29Z</cp:lastPrinted>
  <dcterms:created xsi:type="dcterms:W3CDTF">2025-12-12T09:24:19Z</dcterms:created>
  <dcterms:modified xsi:type="dcterms:W3CDTF">2026-02-10T09:34:29Z</dcterms:modified>
  <cp:category/>
</cp:coreProperties>
</file>