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27 南阿蘇村\"/>
    </mc:Choice>
  </mc:AlternateContent>
  <xr:revisionPtr revIDLastSave="0" documentId="13_ncr:1_{613B4666-22B2-4495-AC9B-0DEFA211AD66}" xr6:coauthVersionLast="47" xr6:coauthVersionMax="47" xr10:uidLastSave="{00000000-0000-0000-0000-000000000000}"/>
  <workbookProtection workbookAlgorithmName="SHA-512" workbookHashValue="HyfUmgY/EXw4bdFlXA3E4SbWx0m2bIVUvgZJoqSjTTNL769jTXQsmBsih3Z03vEP/5sNDFfjExHv1AIBcpcSlw==" workbookSaltValue="mU+PReebK/Ltt8eZrOnub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F85" i="4"/>
  <c r="E85" i="4"/>
  <c r="BB10" i="4"/>
  <c r="AT10" i="4"/>
  <c r="AL10" i="4"/>
  <c r="W10" i="4"/>
  <c r="P10" i="4"/>
  <c r="B10" i="4"/>
  <c r="AD8"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<sst xmlns="http://schemas.openxmlformats.org/spreadsheetml/2006/main" count="228" uniqueCount="113">
  <si>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</si>
  <si>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</si>
  <si>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</si>
  <si>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</si>
  <si>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</si>
  <si>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</si>
  <si>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</si>
  <si>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</si>
  <si>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</si>
  <si>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</si>
  <si>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</si>
  <si>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</si>
  <si>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</si>
  <si>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</si>
  <si>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</si>
  <si>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</si>
  <si>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</si>
  <si>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</si>
  <si>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</si>
  <si>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</si>
  <si>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</si>
  <si>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</si>
  <si>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</si>
  <si>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</si>
  <si>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</si>
  <si>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</si>
  <si>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</si>
  <si>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</si>
  <si>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</si>
  <si>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</si>
  <si>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</si>
  <si>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</si>
  <si>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</si>
  <si>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</si>
  <si>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</si>
  <si>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</si>
  <si>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</si>
  <si>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</si>
  <si>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</si>
  <si>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</si>
  <si>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</si>
  <si>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</si>
  <si>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</si>
  <si>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</si>
  <si>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</si>
  <si>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</si>
  <si>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</si>
  <si>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</si>
  <si>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</si>
  <si>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</si>
  <si>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</si>
  <si>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</si>
  <si>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</si>
  <si>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</si>
  <si>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</si>
  <si>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</si>
  <si>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</si>
  <si>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</si>
  <si>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</si>
  <si>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</si>
  <si>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</si>
  <si>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</si>
  <si>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</si>
  <si>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</si>
  <si>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</si>
  <si>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</si>
  <si>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</si>
  <si>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</si>
  <si>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</si>
  <si>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</si>
  <si>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</si>
  <si>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</si>
  <si>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</si>
  <si>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</si>
  <si>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</si>
  <si>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</si>
  <si>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</si>
  <si>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</si>
  <si>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</si>
  <si>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</si>
  <si>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</si>
  <si>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</si>
  <si>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</si>
  <si>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</si>
  <si>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</si>
  <si>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</si>
  <si>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</si>
  <si>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</si>
  <si>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</si>
  <si>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</si>
  <si>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</si>
  <si>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</si>
  <si>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</si>
  <si>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南阿蘇村</t>
  </si>
  <si>
    <t>法適用</t>
  </si>
  <si>
    <t>水道事業</t>
  </si>
  <si>
    <t>末端給水事業</t>
  </si>
  <si>
    <t>A9</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</si>
  <si>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</si>
  <si>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</si>
  <si>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</si>
  <si>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</si>
  <si>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</si>
  <si>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</si>
  <si>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</si>
  <si>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</si>
  <si>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</si>
  <si>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</si>
  <si>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</si>
  <si>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</si>
  <si>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前述の2016年熊本地震における被害からの復旧として水道本管をはじめとする設備の更新が大きく進んだことにより全体での管路経年化率は比較的低い数字となっている。
　しかし、未だ耐用年数を超えた施設もあることから、経営に与える影響を考慮しながら、計画的な整備を今後も進めていく。</t>
    <rPh sb="1" eb="3">
      <t>ゼンジュツ</t>
    </rPh>
    <rPh sb="8" eb="9">
      <t>ネン</t>
    </rPh>
    <rPh sb="9" eb="13">
      <t>クマモトジシン</t>
    </rPh>
    <rPh sb="17" eb="19">
      <t>ヒガイ</t>
    </rPh>
    <rPh sb="22" eb="24">
      <t>フッキュウ</t>
    </rPh>
    <rPh sb="27" eb="31">
      <t>スイドウホンカン</t>
    </rPh>
    <rPh sb="38" eb="40">
      <t>セツビ</t>
    </rPh>
    <rPh sb="41" eb="43">
      <t>コウシン</t>
    </rPh>
    <rPh sb="44" eb="45">
      <t>オオ</t>
    </rPh>
    <rPh sb="47" eb="48">
      <t>スス</t>
    </rPh>
    <rPh sb="55" eb="57">
      <t>ゼンタイ</t>
    </rPh>
    <rPh sb="59" eb="61">
      <t>カンロ</t>
    </rPh>
    <rPh sb="61" eb="65">
      <t>ケイネンカリツ</t>
    </rPh>
    <rPh sb="66" eb="69">
      <t>ヒカクテキ</t>
    </rPh>
    <rPh sb="69" eb="70">
      <t>ヒク</t>
    </rPh>
    <rPh sb="71" eb="73">
      <t>スウジ</t>
    </rPh>
    <rPh sb="129" eb="131">
      <t>コンゴ</t>
    </rPh>
    <phoneticPr fontId="4"/>
  </si>
  <si>
    <t>　熊本地震以降、給水人口・収益の減少にある程度の落ち着きが見られるものの、企業債残高が大きく増加したこと等により、熊本地震前の経営状況には及ばない。
　また、残る老朽化施設の更新を達成するために、社会情勢等を勘案しながら今後も定期的な料金改定を行い、事業経営の改善を図ることが必要となる。
　</t>
    <rPh sb="1" eb="3">
      <t>クマモト</t>
    </rPh>
    <rPh sb="3" eb="5">
      <t>ジシン</t>
    </rPh>
    <rPh sb="5" eb="7">
      <t>イコウ</t>
    </rPh>
    <rPh sb="8" eb="10">
      <t>キュウスイ</t>
    </rPh>
    <rPh sb="10" eb="12">
      <t>ジンコウ</t>
    </rPh>
    <rPh sb="13" eb="15">
      <t>シュウエキ</t>
    </rPh>
    <rPh sb="16" eb="18">
      <t>ゲンショウ</t>
    </rPh>
    <rPh sb="21" eb="23">
      <t>テイド</t>
    </rPh>
    <rPh sb="24" eb="25">
      <t>オ</t>
    </rPh>
    <rPh sb="26" eb="27">
      <t>ツ</t>
    </rPh>
    <rPh sb="29" eb="30">
      <t>ミ</t>
    </rPh>
    <rPh sb="37" eb="40">
      <t>キギョウサイ</t>
    </rPh>
    <rPh sb="40" eb="42">
      <t>ザンダカ</t>
    </rPh>
    <rPh sb="43" eb="44">
      <t>オオ</t>
    </rPh>
    <rPh sb="46" eb="48">
      <t>ゾウカ</t>
    </rPh>
    <rPh sb="52" eb="53">
      <t>ナド</t>
    </rPh>
    <rPh sb="57" eb="61">
      <t>クマモトジシン</t>
    </rPh>
    <rPh sb="61" eb="62">
      <t>マエ</t>
    </rPh>
    <rPh sb="63" eb="65">
      <t>ケイエイ</t>
    </rPh>
    <rPh sb="65" eb="67">
      <t>ジョウキョウ</t>
    </rPh>
    <rPh sb="69" eb="70">
      <t>オヨ</t>
    </rPh>
    <rPh sb="79" eb="80">
      <t>ノコ</t>
    </rPh>
    <rPh sb="81" eb="84">
      <t>ロウキュウカ</t>
    </rPh>
    <rPh sb="84" eb="86">
      <t>シセツ</t>
    </rPh>
    <rPh sb="87" eb="89">
      <t>コウシン</t>
    </rPh>
    <rPh sb="98" eb="103">
      <t>シャカイジョウセイトウ</t>
    </rPh>
    <rPh sb="104" eb="106">
      <t>カンアン</t>
    </rPh>
    <rPh sb="110" eb="112">
      <t>コンゴ</t>
    </rPh>
    <rPh sb="113" eb="116">
      <t>テイキテキ</t>
    </rPh>
    <rPh sb="117" eb="119">
      <t>リョウキン</t>
    </rPh>
    <rPh sb="119" eb="121">
      <t>カイテイ</t>
    </rPh>
    <rPh sb="122" eb="123">
      <t>オコナ</t>
    </rPh>
    <rPh sb="125" eb="127">
      <t>ジギョウ</t>
    </rPh>
    <rPh sb="127" eb="129">
      <t>ケイエイ</t>
    </rPh>
    <rPh sb="130" eb="132">
      <t>カイゼン</t>
    </rPh>
    <rPh sb="133" eb="134">
      <t>ハカ</t>
    </rPh>
    <rPh sb="138" eb="140">
      <t>ヒツヨウ</t>
    </rPh>
    <phoneticPr fontId="4"/>
  </si>
  <si>
    <t xml:space="preserve">　2016年熊本地震における被害から復旧するために借入を行った企業債について、年々償還が進んでおり少しずつではあるが全体の経営状況としては改善傾向にある。
　しかし、近年の物価高による諸経費の増加や機材、人件費の高騰等により今後の支出の増加が想定されるほか、給水人口の減少による料金収入の減少も予測されるため料金体系の見直しが急務となっている。
　対前年比での数字の変化の大きい各表の分析は次のとおりである。
④　企業債残高対給水収益比率については、熊本地震関連の災害復旧事業に伴う企業債借入分の毎年の償還により減少傾向にある。
⑥　給水原価については、物価高騰に伴う諸経費の増加により上昇した。
</t>
    <rPh sb="5" eb="6">
      <t>ネン</t>
    </rPh>
    <rPh sb="176" eb="180">
      <t>タイゼンネンヒ</t>
    </rPh>
    <rPh sb="182" eb="184">
      <t>スウジ</t>
    </rPh>
    <rPh sb="185" eb="187">
      <t>ヘンカ</t>
    </rPh>
    <rPh sb="188" eb="189">
      <t>オオ</t>
    </rPh>
    <rPh sb="191" eb="193">
      <t>カクヒョウ</t>
    </rPh>
    <rPh sb="194" eb="196">
      <t>ブンセキ</t>
    </rPh>
    <rPh sb="197" eb="198">
      <t>ツギ</t>
    </rPh>
    <rPh sb="210" eb="213">
      <t>キギョウサイ</t>
    </rPh>
    <rPh sb="213" eb="215">
      <t>ザンダカ</t>
    </rPh>
    <rPh sb="215" eb="216">
      <t>タイ</t>
    </rPh>
    <rPh sb="216" eb="218">
      <t>キュウスイ</t>
    </rPh>
    <rPh sb="218" eb="220">
      <t>シュウエキ</t>
    </rPh>
    <rPh sb="220" eb="222">
      <t>ヒリツ</t>
    </rPh>
    <rPh sb="228" eb="232">
      <t>クマモトジシン</t>
    </rPh>
    <rPh sb="232" eb="234">
      <t>カンレン</t>
    </rPh>
    <rPh sb="239" eb="241">
      <t>ジギョウ</t>
    </rPh>
    <rPh sb="242" eb="243">
      <t>トモナ</t>
    </rPh>
    <rPh sb="244" eb="247">
      <t>キギョウサイ</t>
    </rPh>
    <rPh sb="247" eb="249">
      <t>カリイレ</t>
    </rPh>
    <rPh sb="249" eb="250">
      <t>ブン</t>
    </rPh>
    <rPh sb="251" eb="253">
      <t>マイトシ</t>
    </rPh>
    <rPh sb="254" eb="256">
      <t>ショウカン</t>
    </rPh>
    <rPh sb="259" eb="261">
      <t>ゲンショウ</t>
    </rPh>
    <rPh sb="261" eb="263">
      <t>ケイコウ</t>
    </rPh>
    <rPh sb="272" eb="276">
      <t>キュウスイゲンカ</t>
    </rPh>
    <rPh sb="282" eb="286">
      <t>ブッカコウトウ</t>
    </rPh>
    <rPh sb="287" eb="288">
      <t>トモナ</t>
    </rPh>
    <rPh sb="289" eb="292">
      <t>ショケイヒ</t>
    </rPh>
    <rPh sb="293" eb="295">
      <t>ゾウカ</t>
    </rPh>
    <rPh sb="298" eb="300">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</si>
</sst>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D7-4ACB-BC36-A362B5EB123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0.38</c:v>
                </c:pt>
                <c:pt idx="1">
                  <c:v>0.51</c:v>
                </c:pt>
                <c:pt idx="2">
                  <c:v>0.35</c:v>
                </c:pt>
                <c:pt idx="3">
                  <c:v>0.31</c:v>
                </c:pt>
                <c:pt idx="4">
                  <c:v>0.41</c:v>
                </c:pt>
              </c:numCache>
            </c:numRef>
          </c:val>
          <c:smooth val="0"/>
          <c:extLst>
            <c:ext xmlns:c16="http://schemas.microsoft.com/office/drawing/2014/chart" uri="{C3380CC4-5D6E-409C-BE32-E72D297353CC}">
              <c16:uniqueId val="{00000001-13D7-4ACB-BC36-A362B5EB123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12.22</c:v>
                </c:pt>
                <c:pt idx="1">
                  <c:v>12.98</c:v>
                </c:pt>
                <c:pt idx="2">
                  <c:v>13.95</c:v>
                </c:pt>
                <c:pt idx="3">
                  <c:v>12.55</c:v>
                </c:pt>
                <c:pt idx="4">
                  <c:v>12.72</c:v>
                </c:pt>
              </c:numCache>
            </c:numRef>
          </c:val>
          <c:extLst>
            <c:ext xmlns:c16="http://schemas.microsoft.com/office/drawing/2014/chart" uri="{C3380CC4-5D6E-409C-BE32-E72D297353CC}">
              <c16:uniqueId val="{00000000-7445-40A6-B32D-F497E2F6094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39.94</c:v>
                </c:pt>
                <c:pt idx="1">
                  <c:v>40.19</c:v>
                </c:pt>
                <c:pt idx="2">
                  <c:v>41.14</c:v>
                </c:pt>
                <c:pt idx="3">
                  <c:v>41.02</c:v>
                </c:pt>
                <c:pt idx="4">
                  <c:v>43.22</c:v>
                </c:pt>
              </c:numCache>
            </c:numRef>
          </c:val>
          <c:smooth val="0"/>
          <c:extLst>
            <c:ext xmlns:c16="http://schemas.microsoft.com/office/drawing/2014/chart" uri="{C3380CC4-5D6E-409C-BE32-E72D297353CC}">
              <c16:uniqueId val="{00000001-7445-40A6-B32D-F497E2F6094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c:v>
                </c:pt>
                <c:pt idx="1">
                  <c:v>90</c:v>
                </c:pt>
                <c:pt idx="2">
                  <c:v>90</c:v>
                </c:pt>
                <c:pt idx="3">
                  <c:v>90</c:v>
                </c:pt>
                <c:pt idx="4">
                  <c:v>90</c:v>
                </c:pt>
              </c:numCache>
            </c:numRef>
          </c:val>
          <c:extLst>
            <c:ext xmlns:c16="http://schemas.microsoft.com/office/drawing/2014/chart" uri="{C3380CC4-5D6E-409C-BE32-E72D297353CC}">
              <c16:uniqueId val="{00000000-DE87-4847-B912-0B545244691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69.41</c:v>
                </c:pt>
                <c:pt idx="1">
                  <c:v>71.52</c:v>
                </c:pt>
                <c:pt idx="2">
                  <c:v>70.42</c:v>
                </c:pt>
                <c:pt idx="3">
                  <c:v>69.900000000000006</c:v>
                </c:pt>
                <c:pt idx="4">
                  <c:v>70.16</c:v>
                </c:pt>
              </c:numCache>
            </c:numRef>
          </c:val>
          <c:smooth val="0"/>
          <c:extLst>
            <c:ext xmlns:c16="http://schemas.microsoft.com/office/drawing/2014/chart" uri="{C3380CC4-5D6E-409C-BE32-E72D297353CC}">
              <c16:uniqueId val="{00000001-DE87-4847-B912-0B545244691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124.91</c:v>
                </c:pt>
                <c:pt idx="1">
                  <c:v>93.12</c:v>
                </c:pt>
                <c:pt idx="2">
                  <c:v>102.24</c:v>
                </c:pt>
                <c:pt idx="3">
                  <c:v>92.3</c:v>
                </c:pt>
                <c:pt idx="4">
                  <c:v>92.61</c:v>
                </c:pt>
              </c:numCache>
            </c:numRef>
          </c:val>
          <c:extLst>
            <c:ext xmlns:c16="http://schemas.microsoft.com/office/drawing/2014/chart" uri="{C3380CC4-5D6E-409C-BE32-E72D297353CC}">
              <c16:uniqueId val="{00000000-C230-4026-B6F4-FCC2DA2D4E2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114.22</c:v>
                </c:pt>
                <c:pt idx="1">
                  <c:v>108.19</c:v>
                </c:pt>
                <c:pt idx="2">
                  <c:v>106.93</c:v>
                </c:pt>
                <c:pt idx="3">
                  <c:v>109.12</c:v>
                </c:pt>
                <c:pt idx="4">
                  <c:v>105.82</c:v>
                </c:pt>
              </c:numCache>
            </c:numRef>
          </c:val>
          <c:smooth val="0"/>
          <c:extLst>
            <c:ext xmlns:c16="http://schemas.microsoft.com/office/drawing/2014/chart" uri="{C3380CC4-5D6E-409C-BE32-E72D297353CC}">
              <c16:uniqueId val="{00000001-C230-4026-B6F4-FCC2DA2D4E2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37.479999999999997</c:v>
                </c:pt>
                <c:pt idx="1">
                  <c:v>39.020000000000003</c:v>
                </c:pt>
                <c:pt idx="2">
                  <c:v>41.15</c:v>
                </c:pt>
                <c:pt idx="3">
                  <c:v>43.26</c:v>
                </c:pt>
                <c:pt idx="4">
                  <c:v>45.25</c:v>
                </c:pt>
              </c:numCache>
            </c:numRef>
          </c:val>
          <c:extLst>
            <c:ext xmlns:c16="http://schemas.microsoft.com/office/drawing/2014/chart" uri="{C3380CC4-5D6E-409C-BE32-E72D297353CC}">
              <c16:uniqueId val="{00000000-8D51-4F72-A8AB-FF00B157DE0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53.25</c:v>
                </c:pt>
                <c:pt idx="1">
                  <c:v>53.4</c:v>
                </c:pt>
                <c:pt idx="2">
                  <c:v>52.14</c:v>
                </c:pt>
                <c:pt idx="3">
                  <c:v>53.49</c:v>
                </c:pt>
                <c:pt idx="4">
                  <c:v>51.79</c:v>
                </c:pt>
              </c:numCache>
            </c:numRef>
          </c:val>
          <c:smooth val="0"/>
          <c:extLst>
            <c:ext xmlns:c16="http://schemas.microsoft.com/office/drawing/2014/chart" uri="{C3380CC4-5D6E-409C-BE32-E72D297353CC}">
              <c16:uniqueId val="{00000001-8D51-4F72-A8AB-FF00B157DE0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16.84</c:v>
                </c:pt>
                <c:pt idx="1">
                  <c:v>16.84</c:v>
                </c:pt>
                <c:pt idx="2">
                  <c:v>16.84</c:v>
                </c:pt>
                <c:pt idx="3">
                  <c:v>17.82</c:v>
                </c:pt>
                <c:pt idx="4">
                  <c:v>17.82</c:v>
                </c:pt>
              </c:numCache>
            </c:numRef>
          </c:val>
          <c:extLst>
            <c:ext xmlns:c16="http://schemas.microsoft.com/office/drawing/2014/chart" uri="{C3380CC4-5D6E-409C-BE32-E72D297353CC}">
              <c16:uniqueId val="{00000000-C733-4A3A-AD07-A99CC752794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23.02</c:v>
                </c:pt>
                <c:pt idx="1">
                  <c:v>21.86</c:v>
                </c:pt>
                <c:pt idx="2">
                  <c:v>21.01</c:v>
                </c:pt>
                <c:pt idx="3">
                  <c:v>21.96</c:v>
                </c:pt>
                <c:pt idx="4">
                  <c:v>23.12</c:v>
                </c:pt>
              </c:numCache>
            </c:numRef>
          </c:val>
          <c:smooth val="0"/>
          <c:extLst>
            <c:ext xmlns:c16="http://schemas.microsoft.com/office/drawing/2014/chart" uri="{C3380CC4-5D6E-409C-BE32-E72D297353CC}">
              <c16:uniqueId val="{00000001-C733-4A3A-AD07-A99CC752794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B4-4DF5-B2CD-B72FBD54F5E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22.71</c:v>
                </c:pt>
                <c:pt idx="1">
                  <c:v>6.17</c:v>
                </c:pt>
                <c:pt idx="2">
                  <c:v>20.41</c:v>
                </c:pt>
                <c:pt idx="3">
                  <c:v>19.420000000000002</c:v>
                </c:pt>
                <c:pt idx="4">
                  <c:v>19.850000000000001</c:v>
                </c:pt>
              </c:numCache>
            </c:numRef>
          </c:val>
          <c:smooth val="0"/>
          <c:extLst>
            <c:ext xmlns:c16="http://schemas.microsoft.com/office/drawing/2014/chart" uri="{C3380CC4-5D6E-409C-BE32-E72D297353CC}">
              <c16:uniqueId val="{00000001-21B4-4DF5-B2CD-B72FBD54F5E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1594.34</c:v>
                </c:pt>
                <c:pt idx="1">
                  <c:v>16485.650000000001</c:v>
                </c:pt>
                <c:pt idx="2">
                  <c:v>7336.95</c:v>
                </c:pt>
                <c:pt idx="3">
                  <c:v>985.27</c:v>
                </c:pt>
                <c:pt idx="4">
                  <c:v>1003.9</c:v>
                </c:pt>
              </c:numCache>
            </c:numRef>
          </c:val>
          <c:extLst>
            <c:ext xmlns:c16="http://schemas.microsoft.com/office/drawing/2014/chart" uri="{C3380CC4-5D6E-409C-BE32-E72D297353CC}">
              <c16:uniqueId val="{00000000-5713-4048-8448-D494BB2AE6F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381.07</c:v>
                </c:pt>
                <c:pt idx="1">
                  <c:v>367.4</c:v>
                </c:pt>
                <c:pt idx="2">
                  <c:v>345.42</c:v>
                </c:pt>
                <c:pt idx="3">
                  <c:v>315.60000000000002</c:v>
                </c:pt>
                <c:pt idx="4">
                  <c:v>294.89</c:v>
                </c:pt>
              </c:numCache>
            </c:numRef>
          </c:val>
          <c:smooth val="0"/>
          <c:extLst>
            <c:ext xmlns:c16="http://schemas.microsoft.com/office/drawing/2014/chart" uri="{C3380CC4-5D6E-409C-BE32-E72D297353CC}">
              <c16:uniqueId val="{00000001-5713-4048-8448-D494BB2AE6F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890.9</c:v>
                </c:pt>
                <c:pt idx="1">
                  <c:v>820.92</c:v>
                </c:pt>
                <c:pt idx="2">
                  <c:v>813.96</c:v>
                </c:pt>
                <c:pt idx="3">
                  <c:v>777.03</c:v>
                </c:pt>
                <c:pt idx="4">
                  <c:v>674.12</c:v>
                </c:pt>
              </c:numCache>
            </c:numRef>
          </c:val>
          <c:extLst>
            <c:ext xmlns:c16="http://schemas.microsoft.com/office/drawing/2014/chart" uri="{C3380CC4-5D6E-409C-BE32-E72D297353CC}">
              <c16:uniqueId val="{00000000-2111-43CD-A9B0-E0A7DD0AF93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556.47</c:v>
                </c:pt>
                <c:pt idx="1">
                  <c:v>564.99</c:v>
                </c:pt>
                <c:pt idx="2">
                  <c:v>631.39</c:v>
                </c:pt>
                <c:pt idx="3">
                  <c:v>625.11</c:v>
                </c:pt>
                <c:pt idx="4">
                  <c:v>602.79</c:v>
                </c:pt>
              </c:numCache>
            </c:numRef>
          </c:val>
          <c:smooth val="0"/>
          <c:extLst>
            <c:ext xmlns:c16="http://schemas.microsoft.com/office/drawing/2014/chart" uri="{C3380CC4-5D6E-409C-BE32-E72D297353CC}">
              <c16:uniqueId val="{00000001-2111-43CD-A9B0-E0A7DD0AF93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63.14</c:v>
                </c:pt>
                <c:pt idx="1">
                  <c:v>61.36</c:v>
                </c:pt>
                <c:pt idx="2">
                  <c:v>72.63</c:v>
                </c:pt>
                <c:pt idx="3">
                  <c:v>71.91</c:v>
                </c:pt>
                <c:pt idx="4">
                  <c:v>68.77</c:v>
                </c:pt>
              </c:numCache>
            </c:numRef>
          </c:val>
          <c:extLst>
            <c:ext xmlns:c16="http://schemas.microsoft.com/office/drawing/2014/chart" uri="{C3380CC4-5D6E-409C-BE32-E72D297353CC}">
              <c16:uniqueId val="{00000000-9A6E-4E3F-AD4D-4197EDC66C6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78.67</c:v>
                </c:pt>
                <c:pt idx="1">
                  <c:v>80.56</c:v>
                </c:pt>
                <c:pt idx="2">
                  <c:v>76.55</c:v>
                </c:pt>
                <c:pt idx="3">
                  <c:v>77.739999999999995</c:v>
                </c:pt>
                <c:pt idx="4">
                  <c:v>77.459999999999994</c:v>
                </c:pt>
              </c:numCache>
            </c:numRef>
          </c:val>
          <c:smooth val="0"/>
          <c:extLst>
            <c:ext xmlns:c16="http://schemas.microsoft.com/office/drawing/2014/chart" uri="{C3380CC4-5D6E-409C-BE32-E72D297353CC}">
              <c16:uniqueId val="{00000001-9A6E-4E3F-AD4D-4197EDC66C6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207.08</c:v>
                </c:pt>
                <c:pt idx="1">
                  <c:v>205.86</c:v>
                </c:pt>
                <c:pt idx="2">
                  <c:v>153.19</c:v>
                </c:pt>
                <c:pt idx="3">
                  <c:v>164.72</c:v>
                </c:pt>
                <c:pt idx="4">
                  <c:v>173.23</c:v>
                </c:pt>
              </c:numCache>
            </c:numRef>
          </c:val>
          <c:extLst>
            <c:ext xmlns:c16="http://schemas.microsoft.com/office/drawing/2014/chart" uri="{C3380CC4-5D6E-409C-BE32-E72D297353CC}">
              <c16:uniqueId val="{00000000-F422-4212-9859-CB732DA0EA0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257.95</c:v>
                </c:pt>
                <c:pt idx="1">
                  <c:v>260.87</c:v>
                </c:pt>
                <c:pt idx="2">
                  <c:v>269.25</c:v>
                </c:pt>
                <c:pt idx="3">
                  <c:v>274.94</c:v>
                </c:pt>
                <c:pt idx="4">
                  <c:v>290.02999999999997</c:v>
                </c:pt>
              </c:numCache>
            </c:numRef>
          </c:val>
          <c:smooth val="0"/>
          <c:extLst>
            <c:ext xmlns:c16="http://schemas.microsoft.com/office/drawing/2014/chart" uri="{C3380CC4-5D6E-409C-BE32-E72D297353CC}">
              <c16:uniqueId val="{00000001-F422-4212-9859-CB732DA0EA0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南阿蘇村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A9</v>
      </c>
      <c r="X8" s="74"/>
      <c r="Y8" s="74"/>
      <c r="Z8" s="74"/>
      <c r="AA8" s="74"/>
      <c r="AB8" s="74"/>
      <c r="AC8" s="74"/>
      <c r="AD8" s="74" t="str">
        <f>データ!$M$6</f>
        <v>自治体職員</v>
      </c>
      <c r="AE8" s="74"/>
      <c r="AF8" s="74"/>
      <c r="AG8" s="74"/>
      <c r="AH8" s="74"/>
      <c r="AI8" s="74"/>
      <c r="AJ8" s="74"/>
      <c r="AK8" s="2"/>
      <c r="AL8" s="65">
        <f>データ!$R$6</f>
        <v>10026</v>
      </c>
      <c r="AM8" s="65"/>
      <c r="AN8" s="65"/>
      <c r="AO8" s="65"/>
      <c r="AP8" s="65"/>
      <c r="AQ8" s="65"/>
      <c r="AR8" s="65"/>
      <c r="AS8" s="65"/>
      <c r="AT8" s="36">
        <f>データ!$S$6</f>
        <v>137.32</v>
      </c>
      <c r="AU8" s="37"/>
      <c r="AV8" s="37"/>
      <c r="AW8" s="37"/>
      <c r="AX8" s="37"/>
      <c r="AY8" s="37"/>
      <c r="AZ8" s="37"/>
      <c r="BA8" s="37"/>
      <c r="BB8" s="54">
        <f>データ!$T$6</f>
        <v>73.010000000000005</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84.42</v>
      </c>
      <c r="J10" s="37"/>
      <c r="K10" s="37"/>
      <c r="L10" s="37"/>
      <c r="M10" s="37"/>
      <c r="N10" s="37"/>
      <c r="O10" s="64"/>
      <c r="P10" s="54">
        <f>データ!$P$6</f>
        <v>6.35</v>
      </c>
      <c r="Q10" s="54"/>
      <c r="R10" s="54"/>
      <c r="S10" s="54"/>
      <c r="T10" s="54"/>
      <c r="U10" s="54"/>
      <c r="V10" s="54"/>
      <c r="W10" s="65">
        <f>データ!$Q$6</f>
        <v>2420</v>
      </c>
      <c r="X10" s="65"/>
      <c r="Y10" s="65"/>
      <c r="Z10" s="65"/>
      <c r="AA10" s="65"/>
      <c r="AB10" s="65"/>
      <c r="AC10" s="65"/>
      <c r="AD10" s="2"/>
      <c r="AE10" s="2"/>
      <c r="AF10" s="2"/>
      <c r="AG10" s="2"/>
      <c r="AH10" s="2"/>
      <c r="AI10" s="2"/>
      <c r="AJ10" s="2"/>
      <c r="AK10" s="2"/>
      <c r="AL10" s="65">
        <f>データ!$U$6</f>
        <v>633</v>
      </c>
      <c r="AM10" s="65"/>
      <c r="AN10" s="65"/>
      <c r="AO10" s="65"/>
      <c r="AP10" s="65"/>
      <c r="AQ10" s="65"/>
      <c r="AR10" s="65"/>
      <c r="AS10" s="65"/>
      <c r="AT10" s="36">
        <f>データ!$V$6</f>
        <v>4.26</v>
      </c>
      <c r="AU10" s="37"/>
      <c r="AV10" s="37"/>
      <c r="AW10" s="37"/>
      <c r="AX10" s="37"/>
      <c r="AY10" s="37"/>
      <c r="AZ10" s="37"/>
      <c r="BA10" s="37"/>
      <c r="BB10" s="54">
        <f>データ!$W$6</f>
        <v>148.59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6UKDAVWAStv8Uvbu4V6TSBF85PrujpI5BeaEublwZB5tj6GdgXgT64aD4CqlcXfq6JGcB2LzAHnZcEhP3MNJvQ==" saltValue="KlyT52Mf4vkJYWWIMXWfO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434337</v>
      </c>
      <c r="D6" s="20">
        <f t="shared" si="3"/>
        <v>46</v>
      </c>
      <c r="E6" s="20">
        <f t="shared" si="3"/>
        <v>1</v>
      </c>
      <c r="F6" s="20">
        <f t="shared" si="3"/>
        <v>0</v>
      </c>
      <c r="G6" s="20">
        <f t="shared" si="3"/>
        <v>1</v>
      </c>
      <c r="H6" s="20" t="str">
        <f t="shared" si="3"/>
        <v>熊本県　南阿蘇村</v>
      </c>
      <c r="I6" s="20" t="str">
        <f t="shared" si="3"/>
        <v>法適用</v>
      </c>
      <c r="J6" s="20" t="str">
        <f t="shared" si="3"/>
        <v>水道事業</v>
      </c>
      <c r="K6" s="20" t="str">
        <f t="shared" si="3"/>
        <v>末端給水事業</v>
      </c>
      <c r="L6" s="20" t="str">
        <f t="shared" si="3"/>
        <v>A9</v>
      </c>
      <c r="M6" s="20" t="str">
        <f t="shared" si="3"/>
        <v>自治体職員</v>
      </c>
      <c r="N6" s="21" t="str">
        <f t="shared" si="3"/>
        <v>-</v>
      </c>
      <c r="O6" s="21">
        <f t="shared" si="3"/>
        <v>84.42</v>
      </c>
      <c r="P6" s="21">
        <f t="shared" si="3"/>
        <v>6.35</v>
      </c>
      <c r="Q6" s="21">
        <f t="shared" si="3"/>
        <v>2420</v>
      </c>
      <c r="R6" s="21">
        <f t="shared" si="3"/>
        <v>10026</v>
      </c>
      <c r="S6" s="21">
        <f t="shared" si="3"/>
        <v>137.32</v>
      </c>
      <c r="T6" s="21">
        <f t="shared" si="3"/>
        <v>73.010000000000005</v>
      </c>
      <c r="U6" s="21">
        <f t="shared" si="3"/>
        <v>633</v>
      </c>
      <c r="V6" s="21">
        <f t="shared" si="3"/>
        <v>4.26</v>
      </c>
      <c r="W6" s="21">
        <f t="shared" si="3"/>
        <v>148.59</v>
      </c>
      <c r="X6" s="22">
        <f>IF(X7="",NA(),X7)</f>
        <v>124.91</v>
      </c>
      <c r="Y6" s="22">
        <f t="shared" ref="Y6:AG6" si="4">IF(Y7="",NA(),Y7)</f>
        <v>93.12</v>
      </c>
      <c r="Z6" s="22">
        <f t="shared" si="4"/>
        <v>102.24</v>
      </c>
      <c r="AA6" s="22">
        <f t="shared" si="4"/>
        <v>92.3</v>
      </c>
      <c r="AB6" s="22">
        <f t="shared" si="4"/>
        <v>92.61</v>
      </c>
      <c r="AC6" s="22">
        <f t="shared" si="4"/>
        <v>114.22</v>
      </c>
      <c r="AD6" s="22">
        <f t="shared" si="4"/>
        <v>108.19</v>
      </c>
      <c r="AE6" s="22">
        <f t="shared" si="4"/>
        <v>106.93</v>
      </c>
      <c r="AF6" s="22">
        <f t="shared" si="4"/>
        <v>109.12</v>
      </c>
      <c r="AG6" s="22">
        <f t="shared" si="4"/>
        <v>105.82</v>
      </c>
      <c r="AH6" s="21" t="str">
        <f>IF(AH7="","",IF(AH7="-","【-】","【"&amp;SUBSTITUTE(TEXT(AH7,"#,##0.00"),"-","△")&amp;"】"))</f>
        <v>【107.26】</v>
      </c>
      <c r="AI6" s="21">
        <f>IF(AI7="",NA(),AI7)</f>
        <v>0</v>
      </c>
      <c r="AJ6" s="21">
        <f t="shared" ref="AJ6:AR6" si="5">IF(AJ7="",NA(),AJ7)</f>
        <v>0</v>
      </c>
      <c r="AK6" s="21">
        <f t="shared" si="5"/>
        <v>0</v>
      </c>
      <c r="AL6" s="21">
        <f t="shared" si="5"/>
        <v>0</v>
      </c>
      <c r="AM6" s="21">
        <f t="shared" si="5"/>
        <v>0</v>
      </c>
      <c r="AN6" s="22">
        <f t="shared" si="5"/>
        <v>22.71</v>
      </c>
      <c r="AO6" s="22">
        <f t="shared" si="5"/>
        <v>6.17</v>
      </c>
      <c r="AP6" s="22">
        <f t="shared" si="5"/>
        <v>20.41</v>
      </c>
      <c r="AQ6" s="22">
        <f t="shared" si="5"/>
        <v>19.420000000000002</v>
      </c>
      <c r="AR6" s="22">
        <f t="shared" si="5"/>
        <v>19.850000000000001</v>
      </c>
      <c r="AS6" s="21" t="str">
        <f>IF(AS7="","",IF(AS7="-","【-】","【"&amp;SUBSTITUTE(TEXT(AS7,"#,##0.00"),"-","△")&amp;"】"))</f>
        <v>【1.61】</v>
      </c>
      <c r="AT6" s="22">
        <f>IF(AT7="",NA(),AT7)</f>
        <v>1594.34</v>
      </c>
      <c r="AU6" s="22">
        <f t="shared" ref="AU6:BC6" si="6">IF(AU7="",NA(),AU7)</f>
        <v>16485.650000000001</v>
      </c>
      <c r="AV6" s="22">
        <f t="shared" si="6"/>
        <v>7336.95</v>
      </c>
      <c r="AW6" s="22">
        <f t="shared" si="6"/>
        <v>985.27</v>
      </c>
      <c r="AX6" s="22">
        <f t="shared" si="6"/>
        <v>1003.9</v>
      </c>
      <c r="AY6" s="22">
        <f t="shared" si="6"/>
        <v>381.07</v>
      </c>
      <c r="AZ6" s="22">
        <f t="shared" si="6"/>
        <v>367.4</v>
      </c>
      <c r="BA6" s="22">
        <f t="shared" si="6"/>
        <v>345.42</v>
      </c>
      <c r="BB6" s="22">
        <f t="shared" si="6"/>
        <v>315.60000000000002</v>
      </c>
      <c r="BC6" s="22">
        <f t="shared" si="6"/>
        <v>294.89</v>
      </c>
      <c r="BD6" s="21" t="str">
        <f>IF(BD7="","",IF(BD7="-","【-】","【"&amp;SUBSTITUTE(TEXT(BD7,"#,##0.00"),"-","△")&amp;"】"))</f>
        <v>【239.69】</v>
      </c>
      <c r="BE6" s="22">
        <f>IF(BE7="",NA(),BE7)</f>
        <v>890.9</v>
      </c>
      <c r="BF6" s="22">
        <f t="shared" ref="BF6:BN6" si="7">IF(BF7="",NA(),BF7)</f>
        <v>820.92</v>
      </c>
      <c r="BG6" s="22">
        <f t="shared" si="7"/>
        <v>813.96</v>
      </c>
      <c r="BH6" s="22">
        <f t="shared" si="7"/>
        <v>777.03</v>
      </c>
      <c r="BI6" s="22">
        <f t="shared" si="7"/>
        <v>674.12</v>
      </c>
      <c r="BJ6" s="22">
        <f t="shared" si="7"/>
        <v>556.47</v>
      </c>
      <c r="BK6" s="22">
        <f t="shared" si="7"/>
        <v>564.99</v>
      </c>
      <c r="BL6" s="22">
        <f t="shared" si="7"/>
        <v>631.39</v>
      </c>
      <c r="BM6" s="22">
        <f t="shared" si="7"/>
        <v>625.11</v>
      </c>
      <c r="BN6" s="22">
        <f t="shared" si="7"/>
        <v>602.79</v>
      </c>
      <c r="BO6" s="21" t="str">
        <f>IF(BO7="","",IF(BO7="-","【-】","【"&amp;SUBSTITUTE(TEXT(BO7,"#,##0.00"),"-","△")&amp;"】"))</f>
        <v>【264.86】</v>
      </c>
      <c r="BP6" s="22">
        <f>IF(BP7="",NA(),BP7)</f>
        <v>63.14</v>
      </c>
      <c r="BQ6" s="22">
        <f t="shared" ref="BQ6:BY6" si="8">IF(BQ7="",NA(),BQ7)</f>
        <v>61.36</v>
      </c>
      <c r="BR6" s="22">
        <f t="shared" si="8"/>
        <v>72.63</v>
      </c>
      <c r="BS6" s="22">
        <f t="shared" si="8"/>
        <v>71.91</v>
      </c>
      <c r="BT6" s="22">
        <f t="shared" si="8"/>
        <v>68.77</v>
      </c>
      <c r="BU6" s="22">
        <f t="shared" si="8"/>
        <v>78.67</v>
      </c>
      <c r="BV6" s="22">
        <f t="shared" si="8"/>
        <v>80.56</v>
      </c>
      <c r="BW6" s="22">
        <f t="shared" si="8"/>
        <v>76.55</v>
      </c>
      <c r="BX6" s="22">
        <f t="shared" si="8"/>
        <v>77.739999999999995</v>
      </c>
      <c r="BY6" s="22">
        <f t="shared" si="8"/>
        <v>77.459999999999994</v>
      </c>
      <c r="BZ6" s="21" t="str">
        <f>IF(BZ7="","",IF(BZ7="-","【-】","【"&amp;SUBSTITUTE(TEXT(BZ7,"#,##0.00"),"-","△")&amp;"】"))</f>
        <v>【97.59】</v>
      </c>
      <c r="CA6" s="22">
        <f>IF(CA7="",NA(),CA7)</f>
        <v>207.08</v>
      </c>
      <c r="CB6" s="22">
        <f t="shared" ref="CB6:CJ6" si="9">IF(CB7="",NA(),CB7)</f>
        <v>205.86</v>
      </c>
      <c r="CC6" s="22">
        <f t="shared" si="9"/>
        <v>153.19</v>
      </c>
      <c r="CD6" s="22">
        <f t="shared" si="9"/>
        <v>164.72</v>
      </c>
      <c r="CE6" s="22">
        <f t="shared" si="9"/>
        <v>173.23</v>
      </c>
      <c r="CF6" s="22">
        <f t="shared" si="9"/>
        <v>257.95</v>
      </c>
      <c r="CG6" s="22">
        <f t="shared" si="9"/>
        <v>260.87</v>
      </c>
      <c r="CH6" s="22">
        <f t="shared" si="9"/>
        <v>269.25</v>
      </c>
      <c r="CI6" s="22">
        <f t="shared" si="9"/>
        <v>274.94</v>
      </c>
      <c r="CJ6" s="22">
        <f t="shared" si="9"/>
        <v>290.02999999999997</v>
      </c>
      <c r="CK6" s="21" t="str">
        <f>IF(CK7="","",IF(CK7="-","【-】","【"&amp;SUBSTITUTE(TEXT(CK7,"#,##0.00"),"-","△")&amp;"】"))</f>
        <v>【181.66】</v>
      </c>
      <c r="CL6" s="22">
        <f>IF(CL7="",NA(),CL7)</f>
        <v>12.22</v>
      </c>
      <c r="CM6" s="22">
        <f t="shared" ref="CM6:CU6" si="10">IF(CM7="",NA(),CM7)</f>
        <v>12.98</v>
      </c>
      <c r="CN6" s="22">
        <f t="shared" si="10"/>
        <v>13.95</v>
      </c>
      <c r="CO6" s="22">
        <f t="shared" si="10"/>
        <v>12.55</v>
      </c>
      <c r="CP6" s="22">
        <f t="shared" si="10"/>
        <v>12.72</v>
      </c>
      <c r="CQ6" s="22">
        <f t="shared" si="10"/>
        <v>39.94</v>
      </c>
      <c r="CR6" s="22">
        <f t="shared" si="10"/>
        <v>40.19</v>
      </c>
      <c r="CS6" s="22">
        <f t="shared" si="10"/>
        <v>41.14</v>
      </c>
      <c r="CT6" s="22">
        <f t="shared" si="10"/>
        <v>41.02</v>
      </c>
      <c r="CU6" s="22">
        <f t="shared" si="10"/>
        <v>43.22</v>
      </c>
      <c r="CV6" s="21" t="str">
        <f>IF(CV7="","",IF(CV7="-","【-】","【"&amp;SUBSTITUTE(TEXT(CV7,"#,##0.00"),"-","△")&amp;"】"))</f>
        <v>【60.21】</v>
      </c>
      <c r="CW6" s="22">
        <f>IF(CW7="",NA(),CW7)</f>
        <v>90</v>
      </c>
      <c r="CX6" s="22">
        <f t="shared" ref="CX6:DF6" si="11">IF(CX7="",NA(),CX7)</f>
        <v>90</v>
      </c>
      <c r="CY6" s="22">
        <f t="shared" si="11"/>
        <v>90</v>
      </c>
      <c r="CZ6" s="22">
        <f t="shared" si="11"/>
        <v>90</v>
      </c>
      <c r="DA6" s="22">
        <f t="shared" si="11"/>
        <v>90</v>
      </c>
      <c r="DB6" s="22">
        <f t="shared" si="11"/>
        <v>69.41</v>
      </c>
      <c r="DC6" s="22">
        <f t="shared" si="11"/>
        <v>71.52</v>
      </c>
      <c r="DD6" s="22">
        <f t="shared" si="11"/>
        <v>70.42</v>
      </c>
      <c r="DE6" s="22">
        <f t="shared" si="11"/>
        <v>69.900000000000006</v>
      </c>
      <c r="DF6" s="22">
        <f t="shared" si="11"/>
        <v>70.16</v>
      </c>
      <c r="DG6" s="21" t="str">
        <f>IF(DG7="","",IF(DG7="-","【-】","【"&amp;SUBSTITUTE(TEXT(DG7,"#,##0.00"),"-","△")&amp;"】"))</f>
        <v>【89.21】</v>
      </c>
      <c r="DH6" s="22">
        <f>IF(DH7="",NA(),DH7)</f>
        <v>37.479999999999997</v>
      </c>
      <c r="DI6" s="22">
        <f t="shared" ref="DI6:DQ6" si="12">IF(DI7="",NA(),DI7)</f>
        <v>39.020000000000003</v>
      </c>
      <c r="DJ6" s="22">
        <f t="shared" si="12"/>
        <v>41.15</v>
      </c>
      <c r="DK6" s="22">
        <f t="shared" si="12"/>
        <v>43.26</v>
      </c>
      <c r="DL6" s="22">
        <f t="shared" si="12"/>
        <v>45.25</v>
      </c>
      <c r="DM6" s="22">
        <f t="shared" si="12"/>
        <v>53.25</v>
      </c>
      <c r="DN6" s="22">
        <f t="shared" si="12"/>
        <v>53.4</v>
      </c>
      <c r="DO6" s="22">
        <f t="shared" si="12"/>
        <v>52.14</v>
      </c>
      <c r="DP6" s="22">
        <f t="shared" si="12"/>
        <v>53.49</v>
      </c>
      <c r="DQ6" s="22">
        <f t="shared" si="12"/>
        <v>51.79</v>
      </c>
      <c r="DR6" s="21" t="str">
        <f>IF(DR7="","",IF(DR7="-","【-】","【"&amp;SUBSTITUTE(TEXT(DR7,"#,##0.00"),"-","△")&amp;"】"))</f>
        <v>【52.41】</v>
      </c>
      <c r="DS6" s="22">
        <f>IF(DS7="",NA(),DS7)</f>
        <v>16.84</v>
      </c>
      <c r="DT6" s="22">
        <f t="shared" ref="DT6:EB6" si="13">IF(DT7="",NA(),DT7)</f>
        <v>16.84</v>
      </c>
      <c r="DU6" s="22">
        <f t="shared" si="13"/>
        <v>16.84</v>
      </c>
      <c r="DV6" s="22">
        <f t="shared" si="13"/>
        <v>17.82</v>
      </c>
      <c r="DW6" s="22">
        <f t="shared" si="13"/>
        <v>17.82</v>
      </c>
      <c r="DX6" s="22">
        <f t="shared" si="13"/>
        <v>23.02</v>
      </c>
      <c r="DY6" s="22">
        <f t="shared" si="13"/>
        <v>21.86</v>
      </c>
      <c r="DZ6" s="22">
        <f t="shared" si="13"/>
        <v>21.01</v>
      </c>
      <c r="EA6" s="22">
        <f t="shared" si="13"/>
        <v>21.96</v>
      </c>
      <c r="EB6" s="22">
        <f t="shared" si="13"/>
        <v>23.12</v>
      </c>
      <c r="EC6" s="21" t="str">
        <f>IF(EC7="","",IF(EC7="-","【-】","【"&amp;SUBSTITUTE(TEXT(EC7,"#,##0.00"),"-","△")&amp;"】"))</f>
        <v>【26.78】</v>
      </c>
      <c r="ED6" s="21">
        <f>IF(ED7="",NA(),ED7)</f>
        <v>0</v>
      </c>
      <c r="EE6" s="21">
        <f t="shared" ref="EE6:EM6" si="14">IF(EE7="",NA(),EE7)</f>
        <v>0</v>
      </c>
      <c r="EF6" s="21">
        <f t="shared" si="14"/>
        <v>0</v>
      </c>
      <c r="EG6" s="21">
        <f t="shared" si="14"/>
        <v>0</v>
      </c>
      <c r="EH6" s="21">
        <f t="shared" si="14"/>
        <v>0</v>
      </c>
      <c r="EI6" s="22">
        <f t="shared" si="14"/>
        <v>0.38</v>
      </c>
      <c r="EJ6" s="22">
        <f t="shared" si="14"/>
        <v>0.51</v>
      </c>
      <c r="EK6" s="22">
        <f t="shared" si="14"/>
        <v>0.35</v>
      </c>
      <c r="EL6" s="22">
        <f t="shared" si="14"/>
        <v>0.31</v>
      </c>
      <c r="EM6" s="22">
        <f t="shared" si="14"/>
        <v>0.41</v>
      </c>
      <c r="EN6" s="21" t="str">
        <f>IF(EN7="","",IF(EN7="-","【-】","【"&amp;SUBSTITUTE(TEXT(EN7,"#,##0.00"),"-","△")&amp;"】"))</f>
        <v>【0.59】</v>
      </c>
    </row>
    <row r="7" spans="1:144" s="23" customFormat="1" x14ac:dyDescent="0.15">
      <c r="A7" s="15"/>
      <c r="B7" s="24">
        <v>2024</v>
      </c>
      <c r="C7" s="24">
        <v>434337</v>
      </c>
      <c r="D7" s="24">
        <v>46</v>
      </c>
      <c r="E7" s="24">
        <v>1</v>
      </c>
      <c r="F7" s="24">
        <v>0</v>
      </c>
      <c r="G7" s="24">
        <v>1</v>
      </c>
      <c r="H7" s="24" t="s">
        <v>93</v>
      </c>
      <c r="I7" s="24" t="s">
        <v>94</v>
      </c>
      <c r="J7" s="24" t="s">
        <v>95</v>
      </c>
      <c r="K7" s="24" t="s">
        <v>96</v>
      </c>
      <c r="L7" s="24" t="s">
        <v>97</v>
      </c>
      <c r="M7" s="24" t="s">
        <v>98</v>
      </c>
      <c r="N7" s="25" t="s">
        <v>99</v>
      </c>
      <c r="O7" s="25">
        <v>84.42</v>
      </c>
      <c r="P7" s="25">
        <v>6.35</v>
      </c>
      <c r="Q7" s="25">
        <v>2420</v>
      </c>
      <c r="R7" s="25">
        <v>10026</v>
      </c>
      <c r="S7" s="25">
        <v>137.32</v>
      </c>
      <c r="T7" s="25">
        <v>73.010000000000005</v>
      </c>
      <c r="U7" s="25">
        <v>633</v>
      </c>
      <c r="V7" s="25">
        <v>4.26</v>
      </c>
      <c r="W7" s="25">
        <v>148.59</v>
      </c>
      <c r="X7" s="25">
        <v>124.91</v>
      </c>
      <c r="Y7" s="25">
        <v>93.12</v>
      </c>
      <c r="Z7" s="25">
        <v>102.24</v>
      </c>
      <c r="AA7" s="25">
        <v>92.3</v>
      </c>
      <c r="AB7" s="25">
        <v>92.61</v>
      </c>
      <c r="AC7" s="25">
        <v>114.22</v>
      </c>
      <c r="AD7" s="25">
        <v>108.19</v>
      </c>
      <c r="AE7" s="25">
        <v>106.93</v>
      </c>
      <c r="AF7" s="25">
        <v>109.12</v>
      </c>
      <c r="AG7" s="25">
        <v>105.82</v>
      </c>
      <c r="AH7" s="25">
        <v>107.26</v>
      </c>
      <c r="AI7" s="25">
        <v>0</v>
      </c>
      <c r="AJ7" s="25">
        <v>0</v>
      </c>
      <c r="AK7" s="25">
        <v>0</v>
      </c>
      <c r="AL7" s="25">
        <v>0</v>
      </c>
      <c r="AM7" s="25">
        <v>0</v>
      </c>
      <c r="AN7" s="25">
        <v>22.71</v>
      </c>
      <c r="AO7" s="25">
        <v>6.17</v>
      </c>
      <c r="AP7" s="25">
        <v>20.41</v>
      </c>
      <c r="AQ7" s="25">
        <v>19.420000000000002</v>
      </c>
      <c r="AR7" s="25">
        <v>19.850000000000001</v>
      </c>
      <c r="AS7" s="25">
        <v>1.61</v>
      </c>
      <c r="AT7" s="25">
        <v>1594.34</v>
      </c>
      <c r="AU7" s="25">
        <v>16485.650000000001</v>
      </c>
      <c r="AV7" s="25">
        <v>7336.95</v>
      </c>
      <c r="AW7" s="25">
        <v>985.27</v>
      </c>
      <c r="AX7" s="25">
        <v>1003.9</v>
      </c>
      <c r="AY7" s="25">
        <v>381.07</v>
      </c>
      <c r="AZ7" s="25">
        <v>367.4</v>
      </c>
      <c r="BA7" s="25">
        <v>345.42</v>
      </c>
      <c r="BB7" s="25">
        <v>315.60000000000002</v>
      </c>
      <c r="BC7" s="25">
        <v>294.89</v>
      </c>
      <c r="BD7" s="25">
        <v>239.69</v>
      </c>
      <c r="BE7" s="25">
        <v>890.9</v>
      </c>
      <c r="BF7" s="25">
        <v>820.92</v>
      </c>
      <c r="BG7" s="25">
        <v>813.96</v>
      </c>
      <c r="BH7" s="25">
        <v>777.03</v>
      </c>
      <c r="BI7" s="25">
        <v>674.12</v>
      </c>
      <c r="BJ7" s="25">
        <v>556.47</v>
      </c>
      <c r="BK7" s="25">
        <v>564.99</v>
      </c>
      <c r="BL7" s="25">
        <v>631.39</v>
      </c>
      <c r="BM7" s="25">
        <v>625.11</v>
      </c>
      <c r="BN7" s="25">
        <v>602.79</v>
      </c>
      <c r="BO7" s="25">
        <v>264.86</v>
      </c>
      <c r="BP7" s="25">
        <v>63.14</v>
      </c>
      <c r="BQ7" s="25">
        <v>61.36</v>
      </c>
      <c r="BR7" s="25">
        <v>72.63</v>
      </c>
      <c r="BS7" s="25">
        <v>71.91</v>
      </c>
      <c r="BT7" s="25">
        <v>68.77</v>
      </c>
      <c r="BU7" s="25">
        <v>78.67</v>
      </c>
      <c r="BV7" s="25">
        <v>80.56</v>
      </c>
      <c r="BW7" s="25">
        <v>76.55</v>
      </c>
      <c r="BX7" s="25">
        <v>77.739999999999995</v>
      </c>
      <c r="BY7" s="25">
        <v>77.459999999999994</v>
      </c>
      <c r="BZ7" s="25">
        <v>97.59</v>
      </c>
      <c r="CA7" s="25">
        <v>207.08</v>
      </c>
      <c r="CB7" s="25">
        <v>205.86</v>
      </c>
      <c r="CC7" s="25">
        <v>153.19</v>
      </c>
      <c r="CD7" s="25">
        <v>164.72</v>
      </c>
      <c r="CE7" s="25">
        <v>173.23</v>
      </c>
      <c r="CF7" s="25">
        <v>257.95</v>
      </c>
      <c r="CG7" s="25">
        <v>260.87</v>
      </c>
      <c r="CH7" s="25">
        <v>269.25</v>
      </c>
      <c r="CI7" s="25">
        <v>274.94</v>
      </c>
      <c r="CJ7" s="25">
        <v>290.02999999999997</v>
      </c>
      <c r="CK7" s="25">
        <v>181.66</v>
      </c>
      <c r="CL7" s="25">
        <v>12.22</v>
      </c>
      <c r="CM7" s="25">
        <v>12.98</v>
      </c>
      <c r="CN7" s="25">
        <v>13.95</v>
      </c>
      <c r="CO7" s="25">
        <v>12.55</v>
      </c>
      <c r="CP7" s="25">
        <v>12.72</v>
      </c>
      <c r="CQ7" s="25">
        <v>39.94</v>
      </c>
      <c r="CR7" s="25">
        <v>40.19</v>
      </c>
      <c r="CS7" s="25">
        <v>41.14</v>
      </c>
      <c r="CT7" s="25">
        <v>41.02</v>
      </c>
      <c r="CU7" s="25">
        <v>43.22</v>
      </c>
      <c r="CV7" s="25">
        <v>60.21</v>
      </c>
      <c r="CW7" s="25">
        <v>90</v>
      </c>
      <c r="CX7" s="25">
        <v>90</v>
      </c>
      <c r="CY7" s="25">
        <v>90</v>
      </c>
      <c r="CZ7" s="25">
        <v>90</v>
      </c>
      <c r="DA7" s="25">
        <v>90</v>
      </c>
      <c r="DB7" s="25">
        <v>69.41</v>
      </c>
      <c r="DC7" s="25">
        <v>71.52</v>
      </c>
      <c r="DD7" s="25">
        <v>70.42</v>
      </c>
      <c r="DE7" s="25">
        <v>69.900000000000006</v>
      </c>
      <c r="DF7" s="25">
        <v>70.16</v>
      </c>
      <c r="DG7" s="25">
        <v>89.21</v>
      </c>
      <c r="DH7" s="25">
        <v>37.479999999999997</v>
      </c>
      <c r="DI7" s="25">
        <v>39.020000000000003</v>
      </c>
      <c r="DJ7" s="25">
        <v>41.15</v>
      </c>
      <c r="DK7" s="25">
        <v>43.26</v>
      </c>
      <c r="DL7" s="25">
        <v>45.25</v>
      </c>
      <c r="DM7" s="25">
        <v>53.25</v>
      </c>
      <c r="DN7" s="25">
        <v>53.4</v>
      </c>
      <c r="DO7" s="25">
        <v>52.14</v>
      </c>
      <c r="DP7" s="25">
        <v>53.49</v>
      </c>
      <c r="DQ7" s="25">
        <v>51.79</v>
      </c>
      <c r="DR7" s="25">
        <v>52.41</v>
      </c>
      <c r="DS7" s="25">
        <v>16.84</v>
      </c>
      <c r="DT7" s="25">
        <v>16.84</v>
      </c>
      <c r="DU7" s="25">
        <v>16.84</v>
      </c>
      <c r="DV7" s="25">
        <v>17.82</v>
      </c>
      <c r="DW7" s="25">
        <v>17.82</v>
      </c>
      <c r="DX7" s="25">
        <v>23.02</v>
      </c>
      <c r="DY7" s="25">
        <v>21.86</v>
      </c>
      <c r="DZ7" s="25">
        <v>21.01</v>
      </c>
      <c r="EA7" s="25">
        <v>21.96</v>
      </c>
      <c r="EB7" s="25">
        <v>23.12</v>
      </c>
      <c r="EC7" s="25">
        <v>26.78</v>
      </c>
      <c r="ED7" s="25">
        <v>0</v>
      </c>
      <c r="EE7" s="25">
        <v>0</v>
      </c>
      <c r="EF7" s="25">
        <v>0</v>
      </c>
      <c r="EG7" s="25">
        <v>0</v>
      </c>
      <c r="EH7" s="25">
        <v>0</v>
      </c>
      <c r="EI7" s="25">
        <v>0.38</v>
      </c>
      <c r="EJ7" s="25">
        <v>0.51</v>
      </c>
      <c r="EK7" s="25">
        <v>0.35</v>
      </c>
      <c r="EL7" s="25">
        <v>0.31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2025-12-12T09:24:16Z</dcterms:created>
  <dcterms:modified xsi:type="dcterms:W3CDTF">2026-02-05T09:07:08Z</dcterms:modified>
  <cp:category/>
</cp:coreProperties>
</file>